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СДП" sheetId="1" r:id="rId1"/>
  </sheets>
  <externalReferences>
    <externalReference r:id="rId2"/>
    <externalReference r:id="rId3"/>
  </externalReferences>
  <definedNames>
    <definedName name="_xlnm._FilterDatabase" localSheetId="0" hidden="1">СДП!$A$10:$CR$263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СДП!$A:$F,СДП!$5:$8</definedName>
  </definedNames>
  <calcPr calcId="145621" iterateDelta="1E-4"/>
</workbook>
</file>

<file path=xl/calcChain.xml><?xml version="1.0" encoding="utf-8"?>
<calcChain xmlns="http://schemas.openxmlformats.org/spreadsheetml/2006/main">
  <c r="CM262" i="1" l="1"/>
  <c r="BD262" i="1"/>
  <c r="AN262" i="1"/>
  <c r="AF262" i="1"/>
  <c r="AD262" i="1"/>
  <c r="AB262" i="1"/>
  <c r="V262" i="1"/>
  <c r="R262" i="1"/>
  <c r="P262" i="1"/>
  <c r="CM261" i="1"/>
  <c r="BD261" i="1"/>
  <c r="AN261" i="1"/>
  <c r="AF261" i="1"/>
  <c r="AD261" i="1"/>
  <c r="AB261" i="1"/>
  <c r="V261" i="1"/>
  <c r="R261" i="1"/>
  <c r="P261" i="1"/>
  <c r="CM260" i="1"/>
  <c r="BD260" i="1"/>
  <c r="AN260" i="1"/>
  <c r="AF260" i="1"/>
  <c r="AD260" i="1"/>
  <c r="AB260" i="1"/>
  <c r="V260" i="1"/>
  <c r="R260" i="1"/>
  <c r="P260" i="1"/>
  <c r="CM259" i="1"/>
  <c r="CH259" i="1"/>
  <c r="CF259" i="1"/>
  <c r="CD259" i="1"/>
  <c r="CB259" i="1"/>
  <c r="BZ259" i="1"/>
  <c r="BX259" i="1"/>
  <c r="BV259" i="1"/>
  <c r="BT259" i="1"/>
  <c r="BR259" i="1"/>
  <c r="BP259" i="1"/>
  <c r="BN259" i="1"/>
  <c r="BJ259" i="1"/>
  <c r="BH259" i="1"/>
  <c r="BF259" i="1"/>
  <c r="BD259" i="1"/>
  <c r="BB259" i="1"/>
  <c r="AZ259" i="1"/>
  <c r="AX259" i="1"/>
  <c r="AV259" i="1"/>
  <c r="AT259" i="1"/>
  <c r="AR259" i="1"/>
  <c r="AP259" i="1"/>
  <c r="AN259" i="1"/>
  <c r="AJ259" i="1"/>
  <c r="AH259" i="1"/>
  <c r="AF259" i="1"/>
  <c r="AD259" i="1"/>
  <c r="AB259" i="1"/>
  <c r="Z259" i="1"/>
  <c r="V259" i="1"/>
  <c r="T259" i="1"/>
  <c r="R259" i="1"/>
  <c r="P259" i="1"/>
  <c r="N259" i="1"/>
  <c r="CM258" i="1"/>
  <c r="CH258" i="1"/>
  <c r="CF258" i="1"/>
  <c r="CD258" i="1"/>
  <c r="CB258" i="1"/>
  <c r="BZ258" i="1"/>
  <c r="BX258" i="1"/>
  <c r="BV258" i="1"/>
  <c r="BT258" i="1"/>
  <c r="BR258" i="1"/>
  <c r="BP258" i="1"/>
  <c r="BN258" i="1"/>
  <c r="BJ258" i="1"/>
  <c r="BH258" i="1"/>
  <c r="BF258" i="1"/>
  <c r="BD258" i="1"/>
  <c r="BB258" i="1"/>
  <c r="AZ258" i="1"/>
  <c r="AX258" i="1"/>
  <c r="AV258" i="1"/>
  <c r="AT258" i="1"/>
  <c r="AR258" i="1"/>
  <c r="AP258" i="1"/>
  <c r="AN258" i="1"/>
  <c r="AJ258" i="1"/>
  <c r="AH258" i="1"/>
  <c r="AF258" i="1"/>
  <c r="AD258" i="1"/>
  <c r="AB258" i="1"/>
  <c r="Z258" i="1"/>
  <c r="V258" i="1"/>
  <c r="T258" i="1"/>
  <c r="R258" i="1"/>
  <c r="P258" i="1"/>
  <c r="N258" i="1"/>
  <c r="CM257" i="1"/>
  <c r="CH257" i="1"/>
  <c r="CF257" i="1"/>
  <c r="CD257" i="1"/>
  <c r="CB257" i="1"/>
  <c r="BZ257" i="1"/>
  <c r="BX257" i="1"/>
  <c r="BV257" i="1"/>
  <c r="BT257" i="1"/>
  <c r="BR257" i="1"/>
  <c r="BP257" i="1"/>
  <c r="BN257" i="1"/>
  <c r="BJ257" i="1"/>
  <c r="BH257" i="1"/>
  <c r="BF257" i="1"/>
  <c r="BD257" i="1"/>
  <c r="BB257" i="1"/>
  <c r="AZ257" i="1"/>
  <c r="AX257" i="1"/>
  <c r="AV257" i="1"/>
  <c r="AT257" i="1"/>
  <c r="AR257" i="1"/>
  <c r="AP257" i="1"/>
  <c r="AN257" i="1"/>
  <c r="AJ257" i="1"/>
  <c r="AH257" i="1"/>
  <c r="AF257" i="1"/>
  <c r="AD257" i="1"/>
  <c r="AB257" i="1"/>
  <c r="Z257" i="1"/>
  <c r="V257" i="1"/>
  <c r="T257" i="1"/>
  <c r="R257" i="1"/>
  <c r="P257" i="1"/>
  <c r="N257" i="1"/>
  <c r="CM256" i="1"/>
  <c r="CH256" i="1"/>
  <c r="CF256" i="1"/>
  <c r="CD256" i="1"/>
  <c r="CB256" i="1"/>
  <c r="BZ256" i="1"/>
  <c r="BX256" i="1"/>
  <c r="BV256" i="1"/>
  <c r="BT256" i="1"/>
  <c r="BR256" i="1"/>
  <c r="BP256" i="1"/>
  <c r="BN256" i="1"/>
  <c r="BJ256" i="1"/>
  <c r="BH256" i="1"/>
  <c r="BF256" i="1"/>
  <c r="BD256" i="1"/>
  <c r="BB256" i="1"/>
  <c r="AZ256" i="1"/>
  <c r="AX256" i="1"/>
  <c r="AV256" i="1"/>
  <c r="AT256" i="1"/>
  <c r="AR256" i="1"/>
  <c r="AP256" i="1"/>
  <c r="AN256" i="1"/>
  <c r="AJ256" i="1"/>
  <c r="AH256" i="1"/>
  <c r="AF256" i="1"/>
  <c r="AD256" i="1"/>
  <c r="AB256" i="1"/>
  <c r="Z256" i="1"/>
  <c r="V256" i="1"/>
  <c r="T256" i="1"/>
  <c r="R256" i="1"/>
  <c r="P256" i="1"/>
  <c r="N256" i="1"/>
  <c r="CM255" i="1"/>
  <c r="CH255" i="1"/>
  <c r="CF255" i="1"/>
  <c r="CD255" i="1"/>
  <c r="CB255" i="1"/>
  <c r="BZ255" i="1"/>
  <c r="BX255" i="1"/>
  <c r="BV255" i="1"/>
  <c r="BT255" i="1"/>
  <c r="BR255" i="1"/>
  <c r="BP255" i="1"/>
  <c r="BN255" i="1"/>
  <c r="BJ255" i="1"/>
  <c r="BH255" i="1"/>
  <c r="BF255" i="1"/>
  <c r="BD255" i="1"/>
  <c r="BB255" i="1"/>
  <c r="AZ255" i="1"/>
  <c r="AX255" i="1"/>
  <c r="AV255" i="1"/>
  <c r="AT255" i="1"/>
  <c r="AR255" i="1"/>
  <c r="AP255" i="1"/>
  <c r="AN255" i="1"/>
  <c r="AJ255" i="1"/>
  <c r="AH255" i="1"/>
  <c r="AF255" i="1"/>
  <c r="AD255" i="1"/>
  <c r="AB255" i="1"/>
  <c r="Z255" i="1"/>
  <c r="V255" i="1"/>
  <c r="T255" i="1"/>
  <c r="R255" i="1"/>
  <c r="P255" i="1"/>
  <c r="N255" i="1"/>
  <c r="CM254" i="1"/>
  <c r="CH254" i="1"/>
  <c r="CF254" i="1"/>
  <c r="CD254" i="1"/>
  <c r="CB254" i="1"/>
  <c r="BZ254" i="1"/>
  <c r="BX254" i="1"/>
  <c r="BV254" i="1"/>
  <c r="BT254" i="1"/>
  <c r="BR254" i="1"/>
  <c r="BP254" i="1"/>
  <c r="BN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J254" i="1"/>
  <c r="AH254" i="1"/>
  <c r="AF254" i="1"/>
  <c r="AD254" i="1"/>
  <c r="AB254" i="1"/>
  <c r="Z254" i="1"/>
  <c r="V254" i="1"/>
  <c r="T254" i="1"/>
  <c r="R254" i="1"/>
  <c r="P254" i="1"/>
  <c r="N254" i="1"/>
  <c r="CM253" i="1"/>
  <c r="CH253" i="1"/>
  <c r="CF253" i="1"/>
  <c r="CD253" i="1"/>
  <c r="CB253" i="1"/>
  <c r="BZ253" i="1"/>
  <c r="BX253" i="1"/>
  <c r="BV253" i="1"/>
  <c r="BT253" i="1"/>
  <c r="BR253" i="1"/>
  <c r="BP253" i="1"/>
  <c r="BN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J253" i="1"/>
  <c r="AH253" i="1"/>
  <c r="AF253" i="1"/>
  <c r="AD253" i="1"/>
  <c r="AB253" i="1"/>
  <c r="Z253" i="1"/>
  <c r="V253" i="1"/>
  <c r="T253" i="1"/>
  <c r="R253" i="1"/>
  <c r="P253" i="1"/>
  <c r="N253" i="1"/>
  <c r="CM252" i="1"/>
  <c r="CH252" i="1"/>
  <c r="CF252" i="1"/>
  <c r="CD252" i="1"/>
  <c r="CB252" i="1"/>
  <c r="BZ252" i="1"/>
  <c r="BX252" i="1"/>
  <c r="BV252" i="1"/>
  <c r="BT252" i="1"/>
  <c r="BR252" i="1"/>
  <c r="BP252" i="1"/>
  <c r="BN252" i="1"/>
  <c r="BJ252" i="1"/>
  <c r="BH252" i="1"/>
  <c r="BF252" i="1"/>
  <c r="BD252" i="1"/>
  <c r="BB252" i="1"/>
  <c r="AZ252" i="1"/>
  <c r="AX252" i="1"/>
  <c r="AV252" i="1"/>
  <c r="AT252" i="1"/>
  <c r="AR252" i="1"/>
  <c r="AP252" i="1"/>
  <c r="AN252" i="1"/>
  <c r="AJ252" i="1"/>
  <c r="AH252" i="1"/>
  <c r="AF252" i="1"/>
  <c r="AD252" i="1"/>
  <c r="AB252" i="1"/>
  <c r="Z252" i="1"/>
  <c r="V252" i="1"/>
  <c r="T252" i="1"/>
  <c r="R252" i="1"/>
  <c r="P252" i="1"/>
  <c r="N252" i="1"/>
  <c r="CM251" i="1"/>
  <c r="CH251" i="1"/>
  <c r="CF251" i="1"/>
  <c r="CD251" i="1"/>
  <c r="CB251" i="1"/>
  <c r="BZ251" i="1"/>
  <c r="BX251" i="1"/>
  <c r="BV251" i="1"/>
  <c r="BT251" i="1"/>
  <c r="BR251" i="1"/>
  <c r="BP251" i="1"/>
  <c r="BN251" i="1"/>
  <c r="BJ251" i="1"/>
  <c r="BH251" i="1"/>
  <c r="BF251" i="1"/>
  <c r="BD251" i="1"/>
  <c r="BB251" i="1"/>
  <c r="AZ251" i="1"/>
  <c r="AX251" i="1"/>
  <c r="AV251" i="1"/>
  <c r="AT251" i="1"/>
  <c r="AR251" i="1"/>
  <c r="AP251" i="1"/>
  <c r="AN251" i="1"/>
  <c r="AJ251" i="1"/>
  <c r="AH251" i="1"/>
  <c r="AF251" i="1"/>
  <c r="AD251" i="1"/>
  <c r="AB251" i="1"/>
  <c r="Z251" i="1"/>
  <c r="V251" i="1"/>
  <c r="T251" i="1"/>
  <c r="R251" i="1"/>
  <c r="P251" i="1"/>
  <c r="N251" i="1"/>
  <c r="CM250" i="1"/>
  <c r="CH250" i="1"/>
  <c r="CF250" i="1"/>
  <c r="CD250" i="1"/>
  <c r="CB250" i="1"/>
  <c r="BZ250" i="1"/>
  <c r="BX250" i="1"/>
  <c r="BV250" i="1"/>
  <c r="BT250" i="1"/>
  <c r="BR250" i="1"/>
  <c r="BP250" i="1"/>
  <c r="BN250" i="1"/>
  <c r="BJ250" i="1"/>
  <c r="BH250" i="1"/>
  <c r="BF250" i="1"/>
  <c r="BD250" i="1"/>
  <c r="BB250" i="1"/>
  <c r="AZ250" i="1"/>
  <c r="AX250" i="1"/>
  <c r="AV250" i="1"/>
  <c r="AT250" i="1"/>
  <c r="AR250" i="1"/>
  <c r="AP250" i="1"/>
  <c r="AN250" i="1"/>
  <c r="AJ250" i="1"/>
  <c r="AH250" i="1"/>
  <c r="AF250" i="1"/>
  <c r="AD250" i="1"/>
  <c r="AB250" i="1"/>
  <c r="Z250" i="1"/>
  <c r="V250" i="1"/>
  <c r="T250" i="1"/>
  <c r="R250" i="1"/>
  <c r="P250" i="1"/>
  <c r="N250" i="1"/>
  <c r="CM249" i="1"/>
  <c r="CH249" i="1"/>
  <c r="CF249" i="1"/>
  <c r="CD249" i="1"/>
  <c r="CB249" i="1"/>
  <c r="BZ249" i="1"/>
  <c r="BX249" i="1"/>
  <c r="BV249" i="1"/>
  <c r="BT249" i="1"/>
  <c r="BR249" i="1"/>
  <c r="BP249" i="1"/>
  <c r="BN249" i="1"/>
  <c r="BJ249" i="1"/>
  <c r="BH249" i="1"/>
  <c r="BF249" i="1"/>
  <c r="BD249" i="1"/>
  <c r="BB249" i="1"/>
  <c r="AZ249" i="1"/>
  <c r="AX249" i="1"/>
  <c r="AV249" i="1"/>
  <c r="AT249" i="1"/>
  <c r="AR249" i="1"/>
  <c r="AP249" i="1"/>
  <c r="AN249" i="1"/>
  <c r="AJ249" i="1"/>
  <c r="AH249" i="1"/>
  <c r="AF249" i="1"/>
  <c r="AD249" i="1"/>
  <c r="AB249" i="1"/>
  <c r="Z249" i="1"/>
  <c r="V249" i="1"/>
  <c r="T249" i="1"/>
  <c r="R249" i="1"/>
  <c r="P249" i="1"/>
  <c r="N249" i="1"/>
  <c r="CM248" i="1"/>
  <c r="CH248" i="1"/>
  <c r="CF248" i="1"/>
  <c r="CD248" i="1"/>
  <c r="CB248" i="1"/>
  <c r="BZ248" i="1"/>
  <c r="BX248" i="1"/>
  <c r="BV248" i="1"/>
  <c r="BT248" i="1"/>
  <c r="BR248" i="1"/>
  <c r="BP248" i="1"/>
  <c r="BN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J248" i="1"/>
  <c r="AH248" i="1"/>
  <c r="AF248" i="1"/>
  <c r="AD248" i="1"/>
  <c r="AB248" i="1"/>
  <c r="Z248" i="1"/>
  <c r="V248" i="1"/>
  <c r="T248" i="1"/>
  <c r="R248" i="1"/>
  <c r="P248" i="1"/>
  <c r="N248" i="1"/>
  <c r="CM247" i="1"/>
  <c r="CH247" i="1"/>
  <c r="CF247" i="1"/>
  <c r="CD247" i="1"/>
  <c r="CB247" i="1"/>
  <c r="BZ247" i="1"/>
  <c r="BX247" i="1"/>
  <c r="BV247" i="1"/>
  <c r="BT247" i="1"/>
  <c r="BR247" i="1"/>
  <c r="BP247" i="1"/>
  <c r="BN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J247" i="1"/>
  <c r="AH247" i="1"/>
  <c r="AF247" i="1"/>
  <c r="AD247" i="1"/>
  <c r="AB247" i="1"/>
  <c r="Z247" i="1"/>
  <c r="V247" i="1"/>
  <c r="T247" i="1"/>
  <c r="R247" i="1"/>
  <c r="P247" i="1"/>
  <c r="N247" i="1"/>
  <c r="CM246" i="1"/>
  <c r="CH246" i="1"/>
  <c r="CF246" i="1"/>
  <c r="CD246" i="1"/>
  <c r="CB246" i="1"/>
  <c r="BZ246" i="1"/>
  <c r="BX246" i="1"/>
  <c r="BV246" i="1"/>
  <c r="BT246" i="1"/>
  <c r="BR246" i="1"/>
  <c r="BP246" i="1"/>
  <c r="BN246" i="1"/>
  <c r="BJ246" i="1"/>
  <c r="BH246" i="1"/>
  <c r="BF246" i="1"/>
  <c r="BD246" i="1"/>
  <c r="BB246" i="1"/>
  <c r="AZ246" i="1"/>
  <c r="AX246" i="1"/>
  <c r="AV246" i="1"/>
  <c r="AT246" i="1"/>
  <c r="AR246" i="1"/>
  <c r="AP246" i="1"/>
  <c r="AN246" i="1"/>
  <c r="AJ246" i="1"/>
  <c r="AH246" i="1"/>
  <c r="AF246" i="1"/>
  <c r="AD246" i="1"/>
  <c r="AB246" i="1"/>
  <c r="Z246" i="1"/>
  <c r="V246" i="1"/>
  <c r="T246" i="1"/>
  <c r="R246" i="1"/>
  <c r="P246" i="1"/>
  <c r="N246" i="1"/>
  <c r="CM245" i="1"/>
  <c r="CH245" i="1"/>
  <c r="CF245" i="1"/>
  <c r="CD245" i="1"/>
  <c r="CB245" i="1"/>
  <c r="BZ245" i="1"/>
  <c r="BX245" i="1"/>
  <c r="BV245" i="1"/>
  <c r="BT245" i="1"/>
  <c r="BR245" i="1"/>
  <c r="BP245" i="1"/>
  <c r="BN245" i="1"/>
  <c r="BJ245" i="1"/>
  <c r="BH245" i="1"/>
  <c r="BF245" i="1"/>
  <c r="BD245" i="1"/>
  <c r="BB245" i="1"/>
  <c r="AZ245" i="1"/>
  <c r="AZ243" i="1" s="1"/>
  <c r="AX245" i="1"/>
  <c r="AV245" i="1"/>
  <c r="AT245" i="1"/>
  <c r="AR245" i="1"/>
  <c r="AP245" i="1"/>
  <c r="AN245" i="1"/>
  <c r="AJ245" i="1"/>
  <c r="AH245" i="1"/>
  <c r="AF245" i="1"/>
  <c r="AD245" i="1"/>
  <c r="AB245" i="1"/>
  <c r="Z245" i="1"/>
  <c r="V245" i="1"/>
  <c r="T245" i="1"/>
  <c r="R245" i="1"/>
  <c r="P245" i="1"/>
  <c r="N245" i="1"/>
  <c r="CM244" i="1"/>
  <c r="CM243" i="1" s="1"/>
  <c r="CH244" i="1"/>
  <c r="CH243" i="1" s="1"/>
  <c r="CF244" i="1"/>
  <c r="CD244" i="1"/>
  <c r="CB244" i="1"/>
  <c r="BZ244" i="1"/>
  <c r="BX244" i="1"/>
  <c r="BX243" i="1" s="1"/>
  <c r="BV244" i="1"/>
  <c r="BV243" i="1" s="1"/>
  <c r="BT244" i="1"/>
  <c r="BR244" i="1"/>
  <c r="BP244" i="1"/>
  <c r="BN244" i="1"/>
  <c r="BJ244" i="1"/>
  <c r="BJ243" i="1" s="1"/>
  <c r="BH244" i="1"/>
  <c r="BH243" i="1" s="1"/>
  <c r="BF244" i="1"/>
  <c r="BD244" i="1"/>
  <c r="BB244" i="1"/>
  <c r="AZ244" i="1"/>
  <c r="AX244" i="1"/>
  <c r="AX243" i="1" s="1"/>
  <c r="AV244" i="1"/>
  <c r="AV243" i="1" s="1"/>
  <c r="AT244" i="1"/>
  <c r="AR244" i="1"/>
  <c r="AP244" i="1"/>
  <c r="AN244" i="1"/>
  <c r="AJ244" i="1"/>
  <c r="AJ243" i="1" s="1"/>
  <c r="AH244" i="1"/>
  <c r="AH243" i="1" s="1"/>
  <c r="AF244" i="1"/>
  <c r="AD244" i="1"/>
  <c r="AB244" i="1"/>
  <c r="Z244" i="1"/>
  <c r="V244" i="1"/>
  <c r="V243" i="1" s="1"/>
  <c r="T244" i="1"/>
  <c r="T243" i="1" s="1"/>
  <c r="R244" i="1"/>
  <c r="P244" i="1"/>
  <c r="N244" i="1"/>
  <c r="CL243" i="1"/>
  <c r="CK243" i="1"/>
  <c r="CJ243" i="1"/>
  <c r="CI243" i="1"/>
  <c r="CG243" i="1"/>
  <c r="CE243" i="1"/>
  <c r="CD243" i="1"/>
  <c r="CC243" i="1"/>
  <c r="CA243" i="1"/>
  <c r="BY243" i="1"/>
  <c r="BW243" i="1"/>
  <c r="BU243" i="1"/>
  <c r="BS243" i="1"/>
  <c r="BQ243" i="1"/>
  <c r="BO243" i="1"/>
  <c r="BM243" i="1"/>
  <c r="BL243" i="1"/>
  <c r="BK243" i="1"/>
  <c r="BI243" i="1"/>
  <c r="BG243" i="1"/>
  <c r="BE243" i="1"/>
  <c r="BC243" i="1"/>
  <c r="BA243" i="1"/>
  <c r="AY243" i="1"/>
  <c r="AW243" i="1"/>
  <c r="AU243" i="1"/>
  <c r="AT243" i="1"/>
  <c r="AS243" i="1"/>
  <c r="AQ243" i="1"/>
  <c r="AO243" i="1"/>
  <c r="AM243" i="1"/>
  <c r="AL243" i="1"/>
  <c r="AK243" i="1"/>
  <c r="AI243" i="1"/>
  <c r="AG243" i="1"/>
  <c r="AE243" i="1"/>
  <c r="AC243" i="1"/>
  <c r="AA243" i="1"/>
  <c r="Y243" i="1"/>
  <c r="X243" i="1"/>
  <c r="W243" i="1"/>
  <c r="U243" i="1"/>
  <c r="S243" i="1"/>
  <c r="Q243" i="1"/>
  <c r="O243" i="1"/>
  <c r="M243" i="1"/>
  <c r="CM242" i="1"/>
  <c r="CH242" i="1"/>
  <c r="CF242" i="1"/>
  <c r="CD242" i="1"/>
  <c r="CB242" i="1"/>
  <c r="BZ242" i="1"/>
  <c r="BX242" i="1"/>
  <c r="BV242" i="1"/>
  <c r="BT242" i="1"/>
  <c r="BR242" i="1"/>
  <c r="BP242" i="1"/>
  <c r="BN242" i="1"/>
  <c r="BJ242" i="1"/>
  <c r="BH242" i="1"/>
  <c r="BF242" i="1"/>
  <c r="BD242" i="1"/>
  <c r="BB242" i="1"/>
  <c r="AZ242" i="1"/>
  <c r="AX242" i="1"/>
  <c r="AV242" i="1"/>
  <c r="AT242" i="1"/>
  <c r="AR242" i="1"/>
  <c r="AP242" i="1"/>
  <c r="AN242" i="1"/>
  <c r="AJ242" i="1"/>
  <c r="AH242" i="1"/>
  <c r="AF242" i="1"/>
  <c r="AD242" i="1"/>
  <c r="AB242" i="1"/>
  <c r="Z242" i="1"/>
  <c r="V242" i="1"/>
  <c r="T242" i="1"/>
  <c r="R242" i="1"/>
  <c r="P242" i="1"/>
  <c r="N242" i="1"/>
  <c r="CM241" i="1"/>
  <c r="CL241" i="1"/>
  <c r="CD241" i="1"/>
  <c r="CB241" i="1"/>
  <c r="BZ241" i="1"/>
  <c r="BX241" i="1"/>
  <c r="BV241" i="1"/>
  <c r="BT241" i="1"/>
  <c r="BR241" i="1"/>
  <c r="BN241" i="1"/>
  <c r="BJ241" i="1"/>
  <c r="BH241" i="1"/>
  <c r="BF241" i="1"/>
  <c r="BD241" i="1"/>
  <c r="BB241" i="1"/>
  <c r="AZ241" i="1"/>
  <c r="AV241" i="1"/>
  <c r="AT241" i="1"/>
  <c r="AR241" i="1"/>
  <c r="AP241" i="1"/>
  <c r="AN241" i="1"/>
  <c r="AJ241" i="1"/>
  <c r="AH241" i="1"/>
  <c r="AF241" i="1"/>
  <c r="AD241" i="1"/>
  <c r="AB241" i="1"/>
  <c r="X241" i="1"/>
  <c r="V241" i="1"/>
  <c r="T241" i="1"/>
  <c r="R241" i="1"/>
  <c r="P241" i="1"/>
  <c r="N241" i="1"/>
  <c r="CM240" i="1"/>
  <c r="CL240" i="1"/>
  <c r="CD240" i="1"/>
  <c r="CB240" i="1"/>
  <c r="BZ240" i="1"/>
  <c r="BX240" i="1"/>
  <c r="BV240" i="1"/>
  <c r="BT240" i="1"/>
  <c r="BR240" i="1"/>
  <c r="BN240" i="1"/>
  <c r="BJ240" i="1"/>
  <c r="BH240" i="1"/>
  <c r="BF240" i="1"/>
  <c r="BD240" i="1"/>
  <c r="BB240" i="1"/>
  <c r="AZ240" i="1"/>
  <c r="AV240" i="1"/>
  <c r="AT240" i="1"/>
  <c r="AR240" i="1"/>
  <c r="AP240" i="1"/>
  <c r="AN240" i="1"/>
  <c r="AJ240" i="1"/>
  <c r="AH240" i="1"/>
  <c r="AF240" i="1"/>
  <c r="AD240" i="1"/>
  <c r="AB240" i="1"/>
  <c r="X240" i="1"/>
  <c r="V240" i="1"/>
  <c r="T240" i="1"/>
  <c r="R240" i="1"/>
  <c r="P240" i="1"/>
  <c r="N240" i="1"/>
  <c r="CM239" i="1"/>
  <c r="CL239" i="1"/>
  <c r="CD239" i="1"/>
  <c r="CB239" i="1"/>
  <c r="BZ239" i="1"/>
  <c r="BX239" i="1"/>
  <c r="BV239" i="1"/>
  <c r="BT239" i="1"/>
  <c r="BR239" i="1"/>
  <c r="BN239" i="1"/>
  <c r="BJ239" i="1"/>
  <c r="BH239" i="1"/>
  <c r="BF239" i="1"/>
  <c r="BD239" i="1"/>
  <c r="BB239" i="1"/>
  <c r="AZ239" i="1"/>
  <c r="AV239" i="1"/>
  <c r="AT239" i="1"/>
  <c r="AR239" i="1"/>
  <c r="AP239" i="1"/>
  <c r="AN239" i="1"/>
  <c r="AJ239" i="1"/>
  <c r="AH239" i="1"/>
  <c r="AF239" i="1"/>
  <c r="AD239" i="1"/>
  <c r="AB239" i="1"/>
  <c r="X239" i="1"/>
  <c r="V239" i="1"/>
  <c r="T239" i="1"/>
  <c r="R239" i="1"/>
  <c r="P239" i="1"/>
  <c r="N239" i="1"/>
  <c r="CM238" i="1"/>
  <c r="CL238" i="1"/>
  <c r="CD238" i="1"/>
  <c r="CB238" i="1"/>
  <c r="BZ238" i="1"/>
  <c r="BX238" i="1"/>
  <c r="BV238" i="1"/>
  <c r="BT238" i="1"/>
  <c r="BR238" i="1"/>
  <c r="BN238" i="1"/>
  <c r="BJ238" i="1"/>
  <c r="BH238" i="1"/>
  <c r="BF238" i="1"/>
  <c r="BD238" i="1"/>
  <c r="BB238" i="1"/>
  <c r="AZ238" i="1"/>
  <c r="AV238" i="1"/>
  <c r="AT238" i="1"/>
  <c r="AR238" i="1"/>
  <c r="AP238" i="1"/>
  <c r="AN238" i="1"/>
  <c r="AJ238" i="1"/>
  <c r="AH238" i="1"/>
  <c r="AF238" i="1"/>
  <c r="AD238" i="1"/>
  <c r="AB238" i="1"/>
  <c r="X238" i="1"/>
  <c r="V238" i="1"/>
  <c r="T238" i="1"/>
  <c r="R238" i="1"/>
  <c r="P238" i="1"/>
  <c r="N238" i="1"/>
  <c r="CM237" i="1"/>
  <c r="CL237" i="1"/>
  <c r="CD237" i="1"/>
  <c r="CB237" i="1"/>
  <c r="BZ237" i="1"/>
  <c r="BX237" i="1"/>
  <c r="BV237" i="1"/>
  <c r="BT237" i="1"/>
  <c r="BR237" i="1"/>
  <c r="BN237" i="1"/>
  <c r="BJ237" i="1"/>
  <c r="BH237" i="1"/>
  <c r="BF237" i="1"/>
  <c r="BD237" i="1"/>
  <c r="BB237" i="1"/>
  <c r="AZ237" i="1"/>
  <c r="AV237" i="1"/>
  <c r="AT237" i="1"/>
  <c r="AR237" i="1"/>
  <c r="AP237" i="1"/>
  <c r="AN237" i="1"/>
  <c r="AJ237" i="1"/>
  <c r="AH237" i="1"/>
  <c r="AF237" i="1"/>
  <c r="AD237" i="1"/>
  <c r="AB237" i="1"/>
  <c r="X237" i="1"/>
  <c r="V237" i="1"/>
  <c r="T237" i="1"/>
  <c r="R237" i="1"/>
  <c r="P237" i="1"/>
  <c r="N237" i="1"/>
  <c r="CM236" i="1"/>
  <c r="CL236" i="1"/>
  <c r="CD236" i="1"/>
  <c r="CB236" i="1"/>
  <c r="BZ236" i="1"/>
  <c r="BX236" i="1"/>
  <c r="BV236" i="1"/>
  <c r="BT236" i="1"/>
  <c r="BR236" i="1"/>
  <c r="BN236" i="1"/>
  <c r="BJ236" i="1"/>
  <c r="BH236" i="1"/>
  <c r="BF236" i="1"/>
  <c r="BD236" i="1"/>
  <c r="BB236" i="1"/>
  <c r="AZ236" i="1"/>
  <c r="AV236" i="1"/>
  <c r="AT236" i="1"/>
  <c r="AR236" i="1"/>
  <c r="AP236" i="1"/>
  <c r="AN236" i="1"/>
  <c r="AJ236" i="1"/>
  <c r="AH236" i="1"/>
  <c r="AF236" i="1"/>
  <c r="AD236" i="1"/>
  <c r="AB236" i="1"/>
  <c r="X236" i="1"/>
  <c r="V236" i="1"/>
  <c r="T236" i="1"/>
  <c r="R236" i="1"/>
  <c r="P236" i="1"/>
  <c r="N236" i="1"/>
  <c r="CM235" i="1"/>
  <c r="CL235" i="1"/>
  <c r="CD235" i="1"/>
  <c r="CB235" i="1"/>
  <c r="BZ235" i="1"/>
  <c r="BX235" i="1"/>
  <c r="BV235" i="1"/>
  <c r="BT235" i="1"/>
  <c r="BR235" i="1"/>
  <c r="BN235" i="1"/>
  <c r="BJ235" i="1"/>
  <c r="BH235" i="1"/>
  <c r="BF235" i="1"/>
  <c r="BD235" i="1"/>
  <c r="BB235" i="1"/>
  <c r="AZ235" i="1"/>
  <c r="AV235" i="1"/>
  <c r="AT235" i="1"/>
  <c r="AR235" i="1"/>
  <c r="AP235" i="1"/>
  <c r="AN235" i="1"/>
  <c r="AJ235" i="1"/>
  <c r="AH235" i="1"/>
  <c r="AF235" i="1"/>
  <c r="AD235" i="1"/>
  <c r="AB235" i="1"/>
  <c r="X235" i="1"/>
  <c r="V235" i="1"/>
  <c r="T235" i="1"/>
  <c r="R235" i="1"/>
  <c r="P235" i="1"/>
  <c r="N235" i="1"/>
  <c r="CM234" i="1"/>
  <c r="CL234" i="1"/>
  <c r="CD234" i="1"/>
  <c r="CB234" i="1"/>
  <c r="BZ234" i="1"/>
  <c r="BX234" i="1"/>
  <c r="BV234" i="1"/>
  <c r="BT234" i="1"/>
  <c r="BR234" i="1"/>
  <c r="BN234" i="1"/>
  <c r="BJ234" i="1"/>
  <c r="BH234" i="1"/>
  <c r="BF234" i="1"/>
  <c r="BD234" i="1"/>
  <c r="BB234" i="1"/>
  <c r="AZ234" i="1"/>
  <c r="AV234" i="1"/>
  <c r="AT234" i="1"/>
  <c r="AR234" i="1"/>
  <c r="AP234" i="1"/>
  <c r="AN234" i="1"/>
  <c r="AJ234" i="1"/>
  <c r="AH234" i="1"/>
  <c r="AF234" i="1"/>
  <c r="AD234" i="1"/>
  <c r="AB234" i="1"/>
  <c r="X234" i="1"/>
  <c r="V234" i="1"/>
  <c r="T234" i="1"/>
  <c r="R234" i="1"/>
  <c r="P234" i="1"/>
  <c r="N234" i="1"/>
  <c r="CM233" i="1"/>
  <c r="CL233" i="1"/>
  <c r="CD233" i="1"/>
  <c r="CB233" i="1"/>
  <c r="BZ233" i="1"/>
  <c r="BX233" i="1"/>
  <c r="BV233" i="1"/>
  <c r="BT233" i="1"/>
  <c r="BR233" i="1"/>
  <c r="BN233" i="1"/>
  <c r="BJ233" i="1"/>
  <c r="BH233" i="1"/>
  <c r="BF233" i="1"/>
  <c r="BD233" i="1"/>
  <c r="BB233" i="1"/>
  <c r="AZ233" i="1"/>
  <c r="AV233" i="1"/>
  <c r="AT233" i="1"/>
  <c r="AR233" i="1"/>
  <c r="AP233" i="1"/>
  <c r="AN233" i="1"/>
  <c r="AJ233" i="1"/>
  <c r="AH233" i="1"/>
  <c r="AF233" i="1"/>
  <c r="AD233" i="1"/>
  <c r="AB233" i="1"/>
  <c r="X233" i="1"/>
  <c r="V233" i="1"/>
  <c r="T233" i="1"/>
  <c r="R233" i="1"/>
  <c r="P233" i="1"/>
  <c r="N233" i="1"/>
  <c r="CM232" i="1"/>
  <c r="CL232" i="1"/>
  <c r="CD232" i="1"/>
  <c r="CB232" i="1"/>
  <c r="BZ232" i="1"/>
  <c r="BX232" i="1"/>
  <c r="BV232" i="1"/>
  <c r="BT232" i="1"/>
  <c r="BR232" i="1"/>
  <c r="BN232" i="1"/>
  <c r="BJ232" i="1"/>
  <c r="BH232" i="1"/>
  <c r="BF232" i="1"/>
  <c r="BD232" i="1"/>
  <c r="BB232" i="1"/>
  <c r="AZ232" i="1"/>
  <c r="AV232" i="1"/>
  <c r="AT232" i="1"/>
  <c r="AR232" i="1"/>
  <c r="AP232" i="1"/>
  <c r="AN232" i="1"/>
  <c r="AJ232" i="1"/>
  <c r="AH232" i="1"/>
  <c r="AF232" i="1"/>
  <c r="AD232" i="1"/>
  <c r="AB232" i="1"/>
  <c r="X232" i="1"/>
  <c r="V232" i="1"/>
  <c r="T232" i="1"/>
  <c r="R232" i="1"/>
  <c r="P232" i="1"/>
  <c r="N232" i="1"/>
  <c r="CM231" i="1"/>
  <c r="CL231" i="1"/>
  <c r="CD231" i="1"/>
  <c r="CB231" i="1"/>
  <c r="BZ231" i="1"/>
  <c r="BX231" i="1"/>
  <c r="BV231" i="1"/>
  <c r="BT231" i="1"/>
  <c r="BR231" i="1"/>
  <c r="BN231" i="1"/>
  <c r="BJ231" i="1"/>
  <c r="BH231" i="1"/>
  <c r="BF231" i="1"/>
  <c r="BD231" i="1"/>
  <c r="BB231" i="1"/>
  <c r="AZ231" i="1"/>
  <c r="AV231" i="1"/>
  <c r="AT231" i="1"/>
  <c r="AR231" i="1"/>
  <c r="AP231" i="1"/>
  <c r="AN231" i="1"/>
  <c r="AJ231" i="1"/>
  <c r="AH231" i="1"/>
  <c r="AF231" i="1"/>
  <c r="AD231" i="1"/>
  <c r="AB231" i="1"/>
  <c r="X231" i="1"/>
  <c r="V231" i="1"/>
  <c r="T231" i="1"/>
  <c r="R231" i="1"/>
  <c r="P231" i="1"/>
  <c r="N231" i="1"/>
  <c r="CM230" i="1"/>
  <c r="CL230" i="1"/>
  <c r="CD230" i="1"/>
  <c r="CB230" i="1"/>
  <c r="BZ230" i="1"/>
  <c r="BX230" i="1"/>
  <c r="BV230" i="1"/>
  <c r="BT230" i="1"/>
  <c r="BR230" i="1"/>
  <c r="BN230" i="1"/>
  <c r="BJ230" i="1"/>
  <c r="BH230" i="1"/>
  <c r="BF230" i="1"/>
  <c r="BD230" i="1"/>
  <c r="BB230" i="1"/>
  <c r="AZ230" i="1"/>
  <c r="AV230" i="1"/>
  <c r="AT230" i="1"/>
  <c r="AR230" i="1"/>
  <c r="AP230" i="1"/>
  <c r="AN230" i="1"/>
  <c r="AJ230" i="1"/>
  <c r="AH230" i="1"/>
  <c r="AF230" i="1"/>
  <c r="AD230" i="1"/>
  <c r="AB230" i="1"/>
  <c r="X230" i="1"/>
  <c r="V230" i="1"/>
  <c r="T230" i="1"/>
  <c r="R230" i="1"/>
  <c r="P230" i="1"/>
  <c r="N230" i="1"/>
  <c r="CM229" i="1"/>
  <c r="CL229" i="1"/>
  <c r="CD229" i="1"/>
  <c r="CB229" i="1"/>
  <c r="BZ229" i="1"/>
  <c r="BX229" i="1"/>
  <c r="BV229" i="1"/>
  <c r="BT229" i="1"/>
  <c r="BR229" i="1"/>
  <c r="BN229" i="1"/>
  <c r="BJ229" i="1"/>
  <c r="BH229" i="1"/>
  <c r="BF229" i="1"/>
  <c r="BD229" i="1"/>
  <c r="BB229" i="1"/>
  <c r="AZ229" i="1"/>
  <c r="AV229" i="1"/>
  <c r="AT229" i="1"/>
  <c r="AR229" i="1"/>
  <c r="AP229" i="1"/>
  <c r="AN229" i="1"/>
  <c r="AJ229" i="1"/>
  <c r="AH229" i="1"/>
  <c r="AF229" i="1"/>
  <c r="AD229" i="1"/>
  <c r="AB229" i="1"/>
  <c r="X229" i="1"/>
  <c r="V229" i="1"/>
  <c r="T229" i="1"/>
  <c r="R229" i="1"/>
  <c r="P229" i="1"/>
  <c r="N229" i="1"/>
  <c r="CM228" i="1"/>
  <c r="CL228" i="1"/>
  <c r="CD228" i="1"/>
  <c r="CB228" i="1"/>
  <c r="BZ228" i="1"/>
  <c r="BX228" i="1"/>
  <c r="BV228" i="1"/>
  <c r="BT228" i="1"/>
  <c r="BR228" i="1"/>
  <c r="BN228" i="1"/>
  <c r="BJ228" i="1"/>
  <c r="BH228" i="1"/>
  <c r="BF228" i="1"/>
  <c r="BD228" i="1"/>
  <c r="BB228" i="1"/>
  <c r="AZ228" i="1"/>
  <c r="AV228" i="1"/>
  <c r="AT228" i="1"/>
  <c r="AR228" i="1"/>
  <c r="AP228" i="1"/>
  <c r="AN228" i="1"/>
  <c r="AJ228" i="1"/>
  <c r="AH228" i="1"/>
  <c r="AF228" i="1"/>
  <c r="AD228" i="1"/>
  <c r="AB228" i="1"/>
  <c r="X228" i="1"/>
  <c r="V228" i="1"/>
  <c r="T228" i="1"/>
  <c r="R228" i="1"/>
  <c r="P228" i="1"/>
  <c r="N228" i="1"/>
  <c r="CM227" i="1"/>
  <c r="CL227" i="1"/>
  <c r="CD227" i="1"/>
  <c r="CB227" i="1"/>
  <c r="BZ227" i="1"/>
  <c r="BX227" i="1"/>
  <c r="BV227" i="1"/>
  <c r="BT227" i="1"/>
  <c r="BR227" i="1"/>
  <c r="BN227" i="1"/>
  <c r="BJ227" i="1"/>
  <c r="BH227" i="1"/>
  <c r="BF227" i="1"/>
  <c r="BD227" i="1"/>
  <c r="BB227" i="1"/>
  <c r="AZ227" i="1"/>
  <c r="AV227" i="1"/>
  <c r="AT227" i="1"/>
  <c r="AR227" i="1"/>
  <c r="AP227" i="1"/>
  <c r="AN227" i="1"/>
  <c r="AJ227" i="1"/>
  <c r="AH227" i="1"/>
  <c r="AF227" i="1"/>
  <c r="AD227" i="1"/>
  <c r="AB227" i="1"/>
  <c r="X227" i="1"/>
  <c r="V227" i="1"/>
  <c r="T227" i="1"/>
  <c r="R227" i="1"/>
  <c r="P227" i="1"/>
  <c r="N227" i="1"/>
  <c r="CM226" i="1"/>
  <c r="CL226" i="1"/>
  <c r="CD226" i="1"/>
  <c r="CB226" i="1"/>
  <c r="BZ226" i="1"/>
  <c r="BX226" i="1"/>
  <c r="BV226" i="1"/>
  <c r="BT226" i="1"/>
  <c r="BR226" i="1"/>
  <c r="BN226" i="1"/>
  <c r="BJ226" i="1"/>
  <c r="BH226" i="1"/>
  <c r="BF226" i="1"/>
  <c r="BD226" i="1"/>
  <c r="BB226" i="1"/>
  <c r="AZ226" i="1"/>
  <c r="AV226" i="1"/>
  <c r="AT226" i="1"/>
  <c r="AR226" i="1"/>
  <c r="AP226" i="1"/>
  <c r="AN226" i="1"/>
  <c r="AJ226" i="1"/>
  <c r="AH226" i="1"/>
  <c r="AF226" i="1"/>
  <c r="AD226" i="1"/>
  <c r="AB226" i="1"/>
  <c r="X226" i="1"/>
  <c r="V226" i="1"/>
  <c r="T226" i="1"/>
  <c r="R226" i="1"/>
  <c r="P226" i="1"/>
  <c r="N226" i="1"/>
  <c r="CM225" i="1"/>
  <c r="CL225" i="1"/>
  <c r="CD225" i="1"/>
  <c r="CB225" i="1"/>
  <c r="BZ225" i="1"/>
  <c r="BX225" i="1"/>
  <c r="BV225" i="1"/>
  <c r="BT225" i="1"/>
  <c r="BR225" i="1"/>
  <c r="BN225" i="1"/>
  <c r="BJ225" i="1"/>
  <c r="BH225" i="1"/>
  <c r="BF225" i="1"/>
  <c r="BD225" i="1"/>
  <c r="BB225" i="1"/>
  <c r="AZ225" i="1"/>
  <c r="AV225" i="1"/>
  <c r="AT225" i="1"/>
  <c r="AR225" i="1"/>
  <c r="AP225" i="1"/>
  <c r="AN225" i="1"/>
  <c r="AJ225" i="1"/>
  <c r="AH225" i="1"/>
  <c r="AF225" i="1"/>
  <c r="AD225" i="1"/>
  <c r="AB225" i="1"/>
  <c r="X225" i="1"/>
  <c r="V225" i="1"/>
  <c r="T225" i="1"/>
  <c r="R225" i="1"/>
  <c r="P225" i="1"/>
  <c r="N225" i="1"/>
  <c r="CM224" i="1"/>
  <c r="CL224" i="1"/>
  <c r="CD224" i="1"/>
  <c r="CB224" i="1"/>
  <c r="BZ224" i="1"/>
  <c r="BX224" i="1"/>
  <c r="BV224" i="1"/>
  <c r="BT224" i="1"/>
  <c r="BR224" i="1"/>
  <c r="BN224" i="1"/>
  <c r="BJ224" i="1"/>
  <c r="BH224" i="1"/>
  <c r="BF224" i="1"/>
  <c r="BD224" i="1"/>
  <c r="BB224" i="1"/>
  <c r="AZ224" i="1"/>
  <c r="AV224" i="1"/>
  <c r="AT224" i="1"/>
  <c r="AR224" i="1"/>
  <c r="AP224" i="1"/>
  <c r="AN224" i="1"/>
  <c r="AJ224" i="1"/>
  <c r="AH224" i="1"/>
  <c r="AF224" i="1"/>
  <c r="AD224" i="1"/>
  <c r="AB224" i="1"/>
  <c r="X224" i="1"/>
  <c r="V224" i="1"/>
  <c r="T224" i="1"/>
  <c r="R224" i="1"/>
  <c r="P224" i="1"/>
  <c r="N224" i="1"/>
  <c r="CM223" i="1"/>
  <c r="CL223" i="1"/>
  <c r="CD223" i="1"/>
  <c r="CB223" i="1"/>
  <c r="BZ223" i="1"/>
  <c r="BX223" i="1"/>
  <c r="BV223" i="1"/>
  <c r="BT223" i="1"/>
  <c r="BR223" i="1"/>
  <c r="BN223" i="1"/>
  <c r="BJ223" i="1"/>
  <c r="BH223" i="1"/>
  <c r="BF223" i="1"/>
  <c r="BD223" i="1"/>
  <c r="BB223" i="1"/>
  <c r="AZ223" i="1"/>
  <c r="AV223" i="1"/>
  <c r="AT223" i="1"/>
  <c r="AR223" i="1"/>
  <c r="AP223" i="1"/>
  <c r="AN223" i="1"/>
  <c r="AJ223" i="1"/>
  <c r="AH223" i="1"/>
  <c r="AF223" i="1"/>
  <c r="AD223" i="1"/>
  <c r="AB223" i="1"/>
  <c r="X223" i="1"/>
  <c r="V223" i="1"/>
  <c r="T223" i="1"/>
  <c r="R223" i="1"/>
  <c r="P223" i="1"/>
  <c r="N223" i="1"/>
  <c r="CM222" i="1"/>
  <c r="CL222" i="1"/>
  <c r="CD222" i="1"/>
  <c r="CB222" i="1"/>
  <c r="BZ222" i="1"/>
  <c r="BX222" i="1"/>
  <c r="BV222" i="1"/>
  <c r="BT222" i="1"/>
  <c r="BR222" i="1"/>
  <c r="BN222" i="1"/>
  <c r="BJ222" i="1"/>
  <c r="BH222" i="1"/>
  <c r="BF222" i="1"/>
  <c r="BD222" i="1"/>
  <c r="BB222" i="1"/>
  <c r="AZ222" i="1"/>
  <c r="AV222" i="1"/>
  <c r="AT222" i="1"/>
  <c r="AR222" i="1"/>
  <c r="AP222" i="1"/>
  <c r="AN222" i="1"/>
  <c r="AJ222" i="1"/>
  <c r="AH222" i="1"/>
  <c r="AF222" i="1"/>
  <c r="AD222" i="1"/>
  <c r="AB222" i="1"/>
  <c r="X222" i="1"/>
  <c r="V222" i="1"/>
  <c r="T222" i="1"/>
  <c r="R222" i="1"/>
  <c r="P222" i="1"/>
  <c r="N222" i="1"/>
  <c r="CM221" i="1"/>
  <c r="CL221" i="1"/>
  <c r="CD221" i="1"/>
  <c r="CB221" i="1"/>
  <c r="BZ221" i="1"/>
  <c r="BX221" i="1"/>
  <c r="BV221" i="1"/>
  <c r="BT221" i="1"/>
  <c r="BR221" i="1"/>
  <c r="BN221" i="1"/>
  <c r="BJ221" i="1"/>
  <c r="BH221" i="1"/>
  <c r="BF221" i="1"/>
  <c r="BD221" i="1"/>
  <c r="BB221" i="1"/>
  <c r="AZ221" i="1"/>
  <c r="AV221" i="1"/>
  <c r="AT221" i="1"/>
  <c r="AR221" i="1"/>
  <c r="AP221" i="1"/>
  <c r="AN221" i="1"/>
  <c r="AJ221" i="1"/>
  <c r="AH221" i="1"/>
  <c r="AF221" i="1"/>
  <c r="AD221" i="1"/>
  <c r="AB221" i="1"/>
  <c r="X221" i="1"/>
  <c r="V221" i="1"/>
  <c r="T221" i="1"/>
  <c r="R221" i="1"/>
  <c r="P221" i="1"/>
  <c r="N221" i="1"/>
  <c r="CM220" i="1"/>
  <c r="CL220" i="1"/>
  <c r="CD220" i="1"/>
  <c r="CB220" i="1"/>
  <c r="BZ220" i="1"/>
  <c r="BX220" i="1"/>
  <c r="BV220" i="1"/>
  <c r="BT220" i="1"/>
  <c r="BR220" i="1"/>
  <c r="BN220" i="1"/>
  <c r="BJ220" i="1"/>
  <c r="BH220" i="1"/>
  <c r="BF220" i="1"/>
  <c r="BD220" i="1"/>
  <c r="BB220" i="1"/>
  <c r="AZ220" i="1"/>
  <c r="AV220" i="1"/>
  <c r="AT220" i="1"/>
  <c r="AR220" i="1"/>
  <c r="AP220" i="1"/>
  <c r="AN220" i="1"/>
  <c r="AJ220" i="1"/>
  <c r="AH220" i="1"/>
  <c r="AF220" i="1"/>
  <c r="AD220" i="1"/>
  <c r="AB220" i="1"/>
  <c r="X220" i="1"/>
  <c r="V220" i="1"/>
  <c r="T220" i="1"/>
  <c r="R220" i="1"/>
  <c r="P220" i="1"/>
  <c r="N220" i="1"/>
  <c r="CM219" i="1"/>
  <c r="CL219" i="1"/>
  <c r="CD219" i="1"/>
  <c r="CB219" i="1"/>
  <c r="BZ219" i="1"/>
  <c r="BX219" i="1"/>
  <c r="BV219" i="1"/>
  <c r="BT219" i="1"/>
  <c r="BR219" i="1"/>
  <c r="BN219" i="1"/>
  <c r="BJ219" i="1"/>
  <c r="BH219" i="1"/>
  <c r="BF219" i="1"/>
  <c r="BD219" i="1"/>
  <c r="BB219" i="1"/>
  <c r="AZ219" i="1"/>
  <c r="AV219" i="1"/>
  <c r="AT219" i="1"/>
  <c r="AR219" i="1"/>
  <c r="AP219" i="1"/>
  <c r="AN219" i="1"/>
  <c r="AJ219" i="1"/>
  <c r="AH219" i="1"/>
  <c r="AF219" i="1"/>
  <c r="AD219" i="1"/>
  <c r="AB219" i="1"/>
  <c r="X219" i="1"/>
  <c r="V219" i="1"/>
  <c r="T219" i="1"/>
  <c r="R219" i="1"/>
  <c r="P219" i="1"/>
  <c r="N219" i="1"/>
  <c r="CM218" i="1"/>
  <c r="CH218" i="1"/>
  <c r="CF218" i="1"/>
  <c r="CD218" i="1"/>
  <c r="CB218" i="1"/>
  <c r="BZ218" i="1"/>
  <c r="BX218" i="1"/>
  <c r="BV218" i="1"/>
  <c r="BT218" i="1"/>
  <c r="BR218" i="1"/>
  <c r="BP218" i="1"/>
  <c r="BN218" i="1"/>
  <c r="BJ218" i="1"/>
  <c r="BH218" i="1"/>
  <c r="BF218" i="1"/>
  <c r="BD218" i="1"/>
  <c r="BB218" i="1"/>
  <c r="AZ218" i="1"/>
  <c r="AX218" i="1"/>
  <c r="AV218" i="1"/>
  <c r="AT218" i="1"/>
  <c r="AR218" i="1"/>
  <c r="AP218" i="1"/>
  <c r="AN218" i="1"/>
  <c r="AJ218" i="1"/>
  <c r="AH218" i="1"/>
  <c r="AF218" i="1"/>
  <c r="AD218" i="1"/>
  <c r="AB218" i="1"/>
  <c r="Z218" i="1"/>
  <c r="Z212" i="1" s="1"/>
  <c r="V218" i="1"/>
  <c r="T218" i="1"/>
  <c r="R218" i="1"/>
  <c r="P218" i="1"/>
  <c r="N218" i="1"/>
  <c r="CM217" i="1"/>
  <c r="CH217" i="1"/>
  <c r="CF217" i="1"/>
  <c r="CD217" i="1"/>
  <c r="CB217" i="1"/>
  <c r="BZ217" i="1"/>
  <c r="BX217" i="1"/>
  <c r="BV217" i="1"/>
  <c r="BT217" i="1"/>
  <c r="BR217" i="1"/>
  <c r="BP217" i="1"/>
  <c r="BN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J217" i="1"/>
  <c r="AH217" i="1"/>
  <c r="AF217" i="1"/>
  <c r="AD217" i="1"/>
  <c r="AB217" i="1"/>
  <c r="Z217" i="1"/>
  <c r="V217" i="1"/>
  <c r="T217" i="1"/>
  <c r="R217" i="1"/>
  <c r="P217" i="1"/>
  <c r="N217" i="1"/>
  <c r="CM216" i="1"/>
  <c r="CH216" i="1"/>
  <c r="CF216" i="1"/>
  <c r="CD216" i="1"/>
  <c r="CB216" i="1"/>
  <c r="BZ216" i="1"/>
  <c r="BX216" i="1"/>
  <c r="BV216" i="1"/>
  <c r="BT216" i="1"/>
  <c r="BR216" i="1"/>
  <c r="BP216" i="1"/>
  <c r="BN216" i="1"/>
  <c r="BJ216" i="1"/>
  <c r="BH216" i="1"/>
  <c r="BF216" i="1"/>
  <c r="BD216" i="1"/>
  <c r="BB216" i="1"/>
  <c r="AZ216" i="1"/>
  <c r="AX216" i="1"/>
  <c r="AV216" i="1"/>
  <c r="AT216" i="1"/>
  <c r="AR216" i="1"/>
  <c r="AP216" i="1"/>
  <c r="AN216" i="1"/>
  <c r="AJ216" i="1"/>
  <c r="AH216" i="1"/>
  <c r="AF216" i="1"/>
  <c r="AD216" i="1"/>
  <c r="AB216" i="1"/>
  <c r="Z216" i="1"/>
  <c r="V216" i="1"/>
  <c r="T216" i="1"/>
  <c r="R216" i="1"/>
  <c r="P216" i="1"/>
  <c r="N216" i="1"/>
  <c r="CM215" i="1"/>
  <c r="CL215" i="1"/>
  <c r="CL212" i="1" s="1"/>
  <c r="CD215" i="1"/>
  <c r="CB215" i="1"/>
  <c r="BZ215" i="1"/>
  <c r="BX215" i="1"/>
  <c r="BV215" i="1"/>
  <c r="BT215" i="1"/>
  <c r="BR215" i="1"/>
  <c r="BN215" i="1"/>
  <c r="BJ215" i="1"/>
  <c r="BH215" i="1"/>
  <c r="BF215" i="1"/>
  <c r="BD215" i="1"/>
  <c r="BB215" i="1"/>
  <c r="AZ215" i="1"/>
  <c r="AV215" i="1"/>
  <c r="AT215" i="1"/>
  <c r="AR215" i="1"/>
  <c r="AP215" i="1"/>
  <c r="AN215" i="1"/>
  <c r="AJ215" i="1"/>
  <c r="AH215" i="1"/>
  <c r="AF215" i="1"/>
  <c r="AD215" i="1"/>
  <c r="AB215" i="1"/>
  <c r="X215" i="1"/>
  <c r="V215" i="1"/>
  <c r="T215" i="1"/>
  <c r="R215" i="1"/>
  <c r="P215" i="1"/>
  <c r="N215" i="1"/>
  <c r="CM214" i="1"/>
  <c r="CM212" i="1" s="1"/>
  <c r="CH214" i="1"/>
  <c r="CF214" i="1"/>
  <c r="CD214" i="1"/>
  <c r="CB214" i="1"/>
  <c r="BZ214" i="1"/>
  <c r="BX214" i="1"/>
  <c r="BV214" i="1"/>
  <c r="BT214" i="1"/>
  <c r="BR214" i="1"/>
  <c r="BP214" i="1"/>
  <c r="BN214" i="1"/>
  <c r="BJ214" i="1"/>
  <c r="BJ212" i="1" s="1"/>
  <c r="BH214" i="1"/>
  <c r="BF214" i="1"/>
  <c r="BD214" i="1"/>
  <c r="BB214" i="1"/>
  <c r="AZ214" i="1"/>
  <c r="AX214" i="1"/>
  <c r="AX212" i="1" s="1"/>
  <c r="AV214" i="1"/>
  <c r="AT214" i="1"/>
  <c r="AR214" i="1"/>
  <c r="AR212" i="1" s="1"/>
  <c r="AP214" i="1"/>
  <c r="AN214" i="1"/>
  <c r="AJ214" i="1"/>
  <c r="AH214" i="1"/>
  <c r="AF214" i="1"/>
  <c r="AD214" i="1"/>
  <c r="AB214" i="1"/>
  <c r="Z214" i="1"/>
  <c r="V214" i="1"/>
  <c r="T214" i="1"/>
  <c r="R214" i="1"/>
  <c r="P214" i="1"/>
  <c r="N214" i="1"/>
  <c r="CM213" i="1"/>
  <c r="CH213" i="1"/>
  <c r="CF213" i="1"/>
  <c r="CF212" i="1" s="1"/>
  <c r="CD213" i="1"/>
  <c r="CB213" i="1"/>
  <c r="BZ213" i="1"/>
  <c r="BX213" i="1"/>
  <c r="BV213" i="1"/>
  <c r="BT213" i="1"/>
  <c r="BR213" i="1"/>
  <c r="BP213" i="1"/>
  <c r="BN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J213" i="1"/>
  <c r="AH213" i="1"/>
  <c r="AF213" i="1"/>
  <c r="AD213" i="1"/>
  <c r="AB213" i="1"/>
  <c r="Z213" i="1"/>
  <c r="V213" i="1"/>
  <c r="T213" i="1"/>
  <c r="R213" i="1"/>
  <c r="R212" i="1" s="1"/>
  <c r="P213" i="1"/>
  <c r="N213" i="1"/>
  <c r="N212" i="1" s="1"/>
  <c r="CK212" i="1"/>
  <c r="CJ212" i="1"/>
  <c r="CI212" i="1"/>
  <c r="CG212" i="1"/>
  <c r="CE212" i="1"/>
  <c r="CC212" i="1"/>
  <c r="CA212" i="1"/>
  <c r="BY212" i="1"/>
  <c r="BW212" i="1"/>
  <c r="BU212" i="1"/>
  <c r="BT212" i="1"/>
  <c r="BS212" i="1"/>
  <c r="BQ212" i="1"/>
  <c r="BO212" i="1"/>
  <c r="BM212" i="1"/>
  <c r="BL212" i="1"/>
  <c r="BK212" i="1"/>
  <c r="BI212" i="1"/>
  <c r="BG212" i="1"/>
  <c r="BE212" i="1"/>
  <c r="BD212" i="1"/>
  <c r="BC212" i="1"/>
  <c r="BA212" i="1"/>
  <c r="AY212" i="1"/>
  <c r="AW212" i="1"/>
  <c r="AU212" i="1"/>
  <c r="AS212" i="1"/>
  <c r="AQ212" i="1"/>
  <c r="AO212" i="1"/>
  <c r="AM212" i="1"/>
  <c r="AL212" i="1"/>
  <c r="AK212" i="1"/>
  <c r="AI212" i="1"/>
  <c r="AG212" i="1"/>
  <c r="AF212" i="1"/>
  <c r="AE212" i="1"/>
  <c r="AC212" i="1"/>
  <c r="AA212" i="1"/>
  <c r="Y212" i="1"/>
  <c r="X212" i="1"/>
  <c r="W212" i="1"/>
  <c r="U212" i="1"/>
  <c r="S212" i="1"/>
  <c r="Q212" i="1"/>
  <c r="O212" i="1"/>
  <c r="M212" i="1"/>
  <c r="CM211" i="1"/>
  <c r="CH211" i="1"/>
  <c r="CF211" i="1"/>
  <c r="CD211" i="1"/>
  <c r="CB211" i="1"/>
  <c r="BZ211" i="1"/>
  <c r="BX211" i="1"/>
  <c r="BV211" i="1"/>
  <c r="BT211" i="1"/>
  <c r="BR211" i="1"/>
  <c r="BP211" i="1"/>
  <c r="BN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J211" i="1"/>
  <c r="AH211" i="1"/>
  <c r="AF211" i="1"/>
  <c r="AD211" i="1"/>
  <c r="AB211" i="1"/>
  <c r="Z211" i="1"/>
  <c r="V211" i="1"/>
  <c r="T211" i="1"/>
  <c r="R211" i="1"/>
  <c r="P211" i="1"/>
  <c r="N211" i="1"/>
  <c r="CM210" i="1"/>
  <c r="CH210" i="1"/>
  <c r="CF210" i="1"/>
  <c r="CD210" i="1"/>
  <c r="CB210" i="1"/>
  <c r="BZ210" i="1"/>
  <c r="BX210" i="1"/>
  <c r="BV210" i="1"/>
  <c r="BT210" i="1"/>
  <c r="BR210" i="1"/>
  <c r="BP210" i="1"/>
  <c r="BN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J210" i="1"/>
  <c r="AH210" i="1"/>
  <c r="AF210" i="1"/>
  <c r="AD210" i="1"/>
  <c r="AB210" i="1"/>
  <c r="Z210" i="1"/>
  <c r="V210" i="1"/>
  <c r="T210" i="1"/>
  <c r="R210" i="1"/>
  <c r="P210" i="1"/>
  <c r="N210" i="1"/>
  <c r="CM209" i="1"/>
  <c r="CH209" i="1"/>
  <c r="CF209" i="1"/>
  <c r="CD209" i="1"/>
  <c r="CB209" i="1"/>
  <c r="BZ209" i="1"/>
  <c r="BX209" i="1"/>
  <c r="BV209" i="1"/>
  <c r="BT209" i="1"/>
  <c r="BR209" i="1"/>
  <c r="BP209" i="1"/>
  <c r="BN209" i="1"/>
  <c r="BN207" i="1" s="1"/>
  <c r="BJ209" i="1"/>
  <c r="BH209" i="1"/>
  <c r="BF209" i="1"/>
  <c r="BD209" i="1"/>
  <c r="BB209" i="1"/>
  <c r="AZ209" i="1"/>
  <c r="AX209" i="1"/>
  <c r="AV209" i="1"/>
  <c r="AT209" i="1"/>
  <c r="AR209" i="1"/>
  <c r="AP209" i="1"/>
  <c r="AN209" i="1"/>
  <c r="AJ209" i="1"/>
  <c r="AH209" i="1"/>
  <c r="AF209" i="1"/>
  <c r="AD209" i="1"/>
  <c r="AB209" i="1"/>
  <c r="Z209" i="1"/>
  <c r="V209" i="1"/>
  <c r="T209" i="1"/>
  <c r="R209" i="1"/>
  <c r="P209" i="1"/>
  <c r="N209" i="1"/>
  <c r="CM208" i="1"/>
  <c r="CH208" i="1"/>
  <c r="CF208" i="1"/>
  <c r="CD208" i="1"/>
  <c r="CB208" i="1"/>
  <c r="BZ208" i="1"/>
  <c r="BZ207" i="1" s="1"/>
  <c r="BX208" i="1"/>
  <c r="BV208" i="1"/>
  <c r="BT208" i="1"/>
  <c r="BR208" i="1"/>
  <c r="BP208" i="1"/>
  <c r="BN208" i="1"/>
  <c r="BJ208" i="1"/>
  <c r="BH208" i="1"/>
  <c r="BF208" i="1"/>
  <c r="BD208" i="1"/>
  <c r="BB208" i="1"/>
  <c r="BB207" i="1" s="1"/>
  <c r="AZ208" i="1"/>
  <c r="AX208" i="1"/>
  <c r="AV208" i="1"/>
  <c r="AT208" i="1"/>
  <c r="AR208" i="1"/>
  <c r="AP208" i="1"/>
  <c r="AN208" i="1"/>
  <c r="AJ208" i="1"/>
  <c r="AH208" i="1"/>
  <c r="AF208" i="1"/>
  <c r="AD208" i="1"/>
  <c r="AB208" i="1"/>
  <c r="Z208" i="1"/>
  <c r="V208" i="1"/>
  <c r="T208" i="1"/>
  <c r="R208" i="1"/>
  <c r="P208" i="1"/>
  <c r="N208" i="1"/>
  <c r="CL207" i="1"/>
  <c r="CK207" i="1"/>
  <c r="CJ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L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L207" i="1"/>
  <c r="AK207" i="1"/>
  <c r="AI207" i="1"/>
  <c r="AG207" i="1"/>
  <c r="AE207" i="1"/>
  <c r="AD207" i="1"/>
  <c r="AC207" i="1"/>
  <c r="AA207" i="1"/>
  <c r="Y207" i="1"/>
  <c r="X207" i="1"/>
  <c r="W207" i="1"/>
  <c r="U207" i="1"/>
  <c r="S207" i="1"/>
  <c r="Q207" i="1"/>
  <c r="O207" i="1"/>
  <c r="M207" i="1"/>
  <c r="CM206" i="1"/>
  <c r="CH206" i="1"/>
  <c r="CF206" i="1"/>
  <c r="CD206" i="1"/>
  <c r="CB206" i="1"/>
  <c r="BZ206" i="1"/>
  <c r="BX206" i="1"/>
  <c r="BV206" i="1"/>
  <c r="BT206" i="1"/>
  <c r="BR206" i="1"/>
  <c r="BP206" i="1"/>
  <c r="BN206" i="1"/>
  <c r="BJ206" i="1"/>
  <c r="BH206" i="1"/>
  <c r="BH203" i="1" s="1"/>
  <c r="BF206" i="1"/>
  <c r="BD206" i="1"/>
  <c r="BB206" i="1"/>
  <c r="AZ206" i="1"/>
  <c r="AX206" i="1"/>
  <c r="AV206" i="1"/>
  <c r="AT206" i="1"/>
  <c r="AR206" i="1"/>
  <c r="AP206" i="1"/>
  <c r="AN206" i="1"/>
  <c r="AJ206" i="1"/>
  <c r="AH206" i="1"/>
  <c r="AF206" i="1"/>
  <c r="AD206" i="1"/>
  <c r="AB206" i="1"/>
  <c r="Z206" i="1"/>
  <c r="V206" i="1"/>
  <c r="T206" i="1"/>
  <c r="R206" i="1"/>
  <c r="P206" i="1"/>
  <c r="N206" i="1"/>
  <c r="CM205" i="1"/>
  <c r="CH205" i="1"/>
  <c r="CF205" i="1"/>
  <c r="CD205" i="1"/>
  <c r="CB205" i="1"/>
  <c r="BZ205" i="1"/>
  <c r="BX205" i="1"/>
  <c r="BV205" i="1"/>
  <c r="BT205" i="1"/>
  <c r="BR205" i="1"/>
  <c r="BP205" i="1"/>
  <c r="BN205" i="1"/>
  <c r="BN203" i="1" s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J205" i="1"/>
  <c r="AH205" i="1"/>
  <c r="AF205" i="1"/>
  <c r="AD205" i="1"/>
  <c r="AB205" i="1"/>
  <c r="Z205" i="1"/>
  <c r="V205" i="1"/>
  <c r="T205" i="1"/>
  <c r="R205" i="1"/>
  <c r="P205" i="1"/>
  <c r="N205" i="1"/>
  <c r="CM204" i="1"/>
  <c r="CM203" i="1" s="1"/>
  <c r="CH204" i="1"/>
  <c r="CF204" i="1"/>
  <c r="CD204" i="1"/>
  <c r="CD203" i="1" s="1"/>
  <c r="CB204" i="1"/>
  <c r="CB203" i="1" s="1"/>
  <c r="BZ204" i="1"/>
  <c r="BZ203" i="1" s="1"/>
  <c r="BX204" i="1"/>
  <c r="BX203" i="1" s="1"/>
  <c r="BV204" i="1"/>
  <c r="BT204" i="1"/>
  <c r="BR204" i="1"/>
  <c r="BP204" i="1"/>
  <c r="BP203" i="1" s="1"/>
  <c r="BN204" i="1"/>
  <c r="BJ204" i="1"/>
  <c r="BJ203" i="1" s="1"/>
  <c r="BH204" i="1"/>
  <c r="BF204" i="1"/>
  <c r="BD204" i="1"/>
  <c r="BB204" i="1"/>
  <c r="BB203" i="1" s="1"/>
  <c r="AZ204" i="1"/>
  <c r="AX204" i="1"/>
  <c r="AX203" i="1" s="1"/>
  <c r="AV204" i="1"/>
  <c r="AT204" i="1"/>
  <c r="AR204" i="1"/>
  <c r="AP204" i="1"/>
  <c r="AP203" i="1" s="1"/>
  <c r="AN204" i="1"/>
  <c r="AJ204" i="1"/>
  <c r="AJ203" i="1" s="1"/>
  <c r="AH204" i="1"/>
  <c r="AF204" i="1"/>
  <c r="AD204" i="1"/>
  <c r="AD203" i="1" s="1"/>
  <c r="AB204" i="1"/>
  <c r="AB203" i="1" s="1"/>
  <c r="Z204" i="1"/>
  <c r="V204" i="1"/>
  <c r="V203" i="1" s="1"/>
  <c r="T204" i="1"/>
  <c r="R204" i="1"/>
  <c r="P204" i="1"/>
  <c r="N204" i="1"/>
  <c r="N203" i="1" s="1"/>
  <c r="CL203" i="1"/>
  <c r="CK203" i="1"/>
  <c r="CJ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L203" i="1"/>
  <c r="BK203" i="1"/>
  <c r="BI203" i="1"/>
  <c r="BG203" i="1"/>
  <c r="BE203" i="1"/>
  <c r="BC203" i="1"/>
  <c r="BA203" i="1"/>
  <c r="AY203" i="1"/>
  <c r="AW203" i="1"/>
  <c r="AV203" i="1"/>
  <c r="AU203" i="1"/>
  <c r="AS203" i="1"/>
  <c r="AQ203" i="1"/>
  <c r="AO203" i="1"/>
  <c r="AM203" i="1"/>
  <c r="AL203" i="1"/>
  <c r="AK203" i="1"/>
  <c r="AI203" i="1"/>
  <c r="AG203" i="1"/>
  <c r="AE203" i="1"/>
  <c r="AC203" i="1"/>
  <c r="AA203" i="1"/>
  <c r="Y203" i="1"/>
  <c r="X203" i="1"/>
  <c r="W203" i="1"/>
  <c r="U203" i="1"/>
  <c r="S203" i="1"/>
  <c r="Q203" i="1"/>
  <c r="O203" i="1"/>
  <c r="M203" i="1"/>
  <c r="CM202" i="1"/>
  <c r="CM201" i="1" s="1"/>
  <c r="CH202" i="1"/>
  <c r="CH201" i="1" s="1"/>
  <c r="CF202" i="1"/>
  <c r="CF201" i="1" s="1"/>
  <c r="CD202" i="1"/>
  <c r="CB202" i="1"/>
  <c r="CB201" i="1" s="1"/>
  <c r="BZ202" i="1"/>
  <c r="BX202" i="1"/>
  <c r="BX201" i="1" s="1"/>
  <c r="BV202" i="1"/>
  <c r="BV201" i="1" s="1"/>
  <c r="BT202" i="1"/>
  <c r="BT201" i="1" s="1"/>
  <c r="BR202" i="1"/>
  <c r="BR201" i="1" s="1"/>
  <c r="BP202" i="1"/>
  <c r="BN202" i="1"/>
  <c r="BN201" i="1" s="1"/>
  <c r="BJ202" i="1"/>
  <c r="BJ201" i="1" s="1"/>
  <c r="BH202" i="1"/>
  <c r="BH201" i="1" s="1"/>
  <c r="BF202" i="1"/>
  <c r="BF201" i="1" s="1"/>
  <c r="BD202" i="1"/>
  <c r="BD201" i="1" s="1"/>
  <c r="BB202" i="1"/>
  <c r="AZ202" i="1"/>
  <c r="AX202" i="1"/>
  <c r="AX201" i="1" s="1"/>
  <c r="AV202" i="1"/>
  <c r="AV201" i="1" s="1"/>
  <c r="AT202" i="1"/>
  <c r="AT201" i="1" s="1"/>
  <c r="AR202" i="1"/>
  <c r="AR201" i="1" s="1"/>
  <c r="AP202" i="1"/>
  <c r="AP201" i="1" s="1"/>
  <c r="AN202" i="1"/>
  <c r="AN201" i="1" s="1"/>
  <c r="AJ202" i="1"/>
  <c r="AJ201" i="1" s="1"/>
  <c r="AH202" i="1"/>
  <c r="AH201" i="1" s="1"/>
  <c r="AF202" i="1"/>
  <c r="AF201" i="1" s="1"/>
  <c r="AD202" i="1"/>
  <c r="AD201" i="1" s="1"/>
  <c r="AB202" i="1"/>
  <c r="Z202" i="1"/>
  <c r="Z201" i="1" s="1"/>
  <c r="V202" i="1"/>
  <c r="V201" i="1" s="1"/>
  <c r="T202" i="1"/>
  <c r="T201" i="1" s="1"/>
  <c r="R202" i="1"/>
  <c r="R201" i="1" s="1"/>
  <c r="P202" i="1"/>
  <c r="N202" i="1"/>
  <c r="N201" i="1" s="1"/>
  <c r="CL201" i="1"/>
  <c r="CK201" i="1"/>
  <c r="CJ201" i="1"/>
  <c r="CI201" i="1"/>
  <c r="CG201" i="1"/>
  <c r="CE201" i="1"/>
  <c r="CD201" i="1"/>
  <c r="CC201" i="1"/>
  <c r="CA201" i="1"/>
  <c r="BZ201" i="1"/>
  <c r="BY201" i="1"/>
  <c r="BW201" i="1"/>
  <c r="BU201" i="1"/>
  <c r="BS201" i="1"/>
  <c r="BQ201" i="1"/>
  <c r="BP201" i="1"/>
  <c r="BO201" i="1"/>
  <c r="BM201" i="1"/>
  <c r="BL201" i="1"/>
  <c r="BK201" i="1"/>
  <c r="BI201" i="1"/>
  <c r="BG201" i="1"/>
  <c r="BE201" i="1"/>
  <c r="BC201" i="1"/>
  <c r="BB201" i="1"/>
  <c r="BA201" i="1"/>
  <c r="AZ201" i="1"/>
  <c r="AY201" i="1"/>
  <c r="AW201" i="1"/>
  <c r="AU201" i="1"/>
  <c r="AS201" i="1"/>
  <c r="AQ201" i="1"/>
  <c r="AO201" i="1"/>
  <c r="AM201" i="1"/>
  <c r="AL201" i="1"/>
  <c r="AK201" i="1"/>
  <c r="AI201" i="1"/>
  <c r="AG201" i="1"/>
  <c r="AE201" i="1"/>
  <c r="AC201" i="1"/>
  <c r="AB201" i="1"/>
  <c r="AA201" i="1"/>
  <c r="Y201" i="1"/>
  <c r="X201" i="1"/>
  <c r="W201" i="1"/>
  <c r="U201" i="1"/>
  <c r="S201" i="1"/>
  <c r="Q201" i="1"/>
  <c r="P201" i="1"/>
  <c r="O201" i="1"/>
  <c r="M201" i="1"/>
  <c r="CM200" i="1"/>
  <c r="CH200" i="1"/>
  <c r="CF200" i="1"/>
  <c r="CD200" i="1"/>
  <c r="CB200" i="1"/>
  <c r="BZ200" i="1"/>
  <c r="BX200" i="1"/>
  <c r="BV200" i="1"/>
  <c r="BT200" i="1"/>
  <c r="BR200" i="1"/>
  <c r="BP200" i="1"/>
  <c r="BN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J200" i="1"/>
  <c r="AH200" i="1"/>
  <c r="AF200" i="1"/>
  <c r="AD200" i="1"/>
  <c r="AB200" i="1"/>
  <c r="Z200" i="1"/>
  <c r="V200" i="1"/>
  <c r="T200" i="1"/>
  <c r="R200" i="1"/>
  <c r="P200" i="1"/>
  <c r="N200" i="1"/>
  <c r="CM199" i="1"/>
  <c r="CH199" i="1"/>
  <c r="CF199" i="1"/>
  <c r="CD199" i="1"/>
  <c r="CB199" i="1"/>
  <c r="BZ199" i="1"/>
  <c r="BX199" i="1"/>
  <c r="BV199" i="1"/>
  <c r="BT199" i="1"/>
  <c r="BR199" i="1"/>
  <c r="BP199" i="1"/>
  <c r="BN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J199" i="1"/>
  <c r="AH199" i="1"/>
  <c r="AF199" i="1"/>
  <c r="AD199" i="1"/>
  <c r="AB199" i="1"/>
  <c r="Z199" i="1"/>
  <c r="V199" i="1"/>
  <c r="T199" i="1"/>
  <c r="R199" i="1"/>
  <c r="P199" i="1"/>
  <c r="N199" i="1"/>
  <c r="CM198" i="1"/>
  <c r="CH198" i="1"/>
  <c r="CF198" i="1"/>
  <c r="CD198" i="1"/>
  <c r="CB198" i="1"/>
  <c r="BZ198" i="1"/>
  <c r="BX198" i="1"/>
  <c r="BV198" i="1"/>
  <c r="BT198" i="1"/>
  <c r="BR198" i="1"/>
  <c r="BP198" i="1"/>
  <c r="BN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J198" i="1"/>
  <c r="AH198" i="1"/>
  <c r="AF198" i="1"/>
  <c r="AD198" i="1"/>
  <c r="AB198" i="1"/>
  <c r="Z198" i="1"/>
  <c r="V198" i="1"/>
  <c r="T198" i="1"/>
  <c r="R198" i="1"/>
  <c r="P198" i="1"/>
  <c r="N198" i="1"/>
  <c r="CM197" i="1"/>
  <c r="CL197" i="1"/>
  <c r="CH197" i="1"/>
  <c r="CF197" i="1"/>
  <c r="CD197" i="1"/>
  <c r="CB197" i="1"/>
  <c r="BZ197" i="1"/>
  <c r="BX197" i="1"/>
  <c r="BV197" i="1"/>
  <c r="BT197" i="1"/>
  <c r="BR197" i="1"/>
  <c r="BP197" i="1"/>
  <c r="BN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J197" i="1"/>
  <c r="AH197" i="1"/>
  <c r="AF197" i="1"/>
  <c r="AD197" i="1"/>
  <c r="AB197" i="1"/>
  <c r="Z197" i="1"/>
  <c r="V197" i="1"/>
  <c r="T197" i="1"/>
  <c r="R197" i="1"/>
  <c r="P197" i="1"/>
  <c r="N197" i="1"/>
  <c r="CM196" i="1"/>
  <c r="CH196" i="1"/>
  <c r="CF196" i="1"/>
  <c r="CD196" i="1"/>
  <c r="CB196" i="1"/>
  <c r="BZ196" i="1"/>
  <c r="BX196" i="1"/>
  <c r="BV196" i="1"/>
  <c r="BT196" i="1"/>
  <c r="BR196" i="1"/>
  <c r="BP196" i="1"/>
  <c r="BN196" i="1"/>
  <c r="BJ196" i="1"/>
  <c r="BH196" i="1"/>
  <c r="BF196" i="1"/>
  <c r="BD196" i="1"/>
  <c r="BB196" i="1"/>
  <c r="AZ196" i="1"/>
  <c r="AX196" i="1"/>
  <c r="AV196" i="1"/>
  <c r="AT196" i="1"/>
  <c r="AR196" i="1"/>
  <c r="AR192" i="1" s="1"/>
  <c r="AP196" i="1"/>
  <c r="AN196" i="1"/>
  <c r="AJ196" i="1"/>
  <c r="AH196" i="1"/>
  <c r="AF196" i="1"/>
  <c r="AD196" i="1"/>
  <c r="AB196" i="1"/>
  <c r="Z196" i="1"/>
  <c r="V196" i="1"/>
  <c r="T196" i="1"/>
  <c r="R196" i="1"/>
  <c r="P196" i="1"/>
  <c r="N196" i="1"/>
  <c r="CM195" i="1"/>
  <c r="CH195" i="1"/>
  <c r="CF195" i="1"/>
  <c r="CD195" i="1"/>
  <c r="CB195" i="1"/>
  <c r="BZ195" i="1"/>
  <c r="BX195" i="1"/>
  <c r="BV195" i="1"/>
  <c r="BT195" i="1"/>
  <c r="BR195" i="1"/>
  <c r="BP195" i="1"/>
  <c r="BN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J195" i="1"/>
  <c r="AH195" i="1"/>
  <c r="AF195" i="1"/>
  <c r="AD195" i="1"/>
  <c r="AD192" i="1" s="1"/>
  <c r="AB195" i="1"/>
  <c r="Z195" i="1"/>
  <c r="V195" i="1"/>
  <c r="T195" i="1"/>
  <c r="R195" i="1"/>
  <c r="P195" i="1"/>
  <c r="N195" i="1"/>
  <c r="CM194" i="1"/>
  <c r="CH194" i="1"/>
  <c r="CF194" i="1"/>
  <c r="CD194" i="1"/>
  <c r="CB194" i="1"/>
  <c r="BZ194" i="1"/>
  <c r="BX194" i="1"/>
  <c r="BV194" i="1"/>
  <c r="BT194" i="1"/>
  <c r="BR194" i="1"/>
  <c r="BP194" i="1"/>
  <c r="BN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J194" i="1"/>
  <c r="AH194" i="1"/>
  <c r="AF194" i="1"/>
  <c r="AD194" i="1"/>
  <c r="AB194" i="1"/>
  <c r="Z194" i="1"/>
  <c r="V194" i="1"/>
  <c r="T194" i="1"/>
  <c r="R194" i="1"/>
  <c r="P194" i="1"/>
  <c r="N194" i="1"/>
  <c r="CM193" i="1"/>
  <c r="CM192" i="1" s="1"/>
  <c r="CH193" i="1"/>
  <c r="CF193" i="1"/>
  <c r="CD193" i="1"/>
  <c r="CB193" i="1"/>
  <c r="BZ193" i="1"/>
  <c r="BX193" i="1"/>
  <c r="BV193" i="1"/>
  <c r="BT193" i="1"/>
  <c r="BR193" i="1"/>
  <c r="BP193" i="1"/>
  <c r="BN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J193" i="1"/>
  <c r="AH193" i="1"/>
  <c r="AF193" i="1"/>
  <c r="AD193" i="1"/>
  <c r="AB193" i="1"/>
  <c r="Z193" i="1"/>
  <c r="V193" i="1"/>
  <c r="T193" i="1"/>
  <c r="R193" i="1"/>
  <c r="P193" i="1"/>
  <c r="N193" i="1"/>
  <c r="CL192" i="1"/>
  <c r="CK192" i="1"/>
  <c r="CJ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L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L192" i="1"/>
  <c r="AK192" i="1"/>
  <c r="AI192" i="1"/>
  <c r="AG192" i="1"/>
  <c r="AE192" i="1"/>
  <c r="AC192" i="1"/>
  <c r="AA192" i="1"/>
  <c r="Y192" i="1"/>
  <c r="X192" i="1"/>
  <c r="W192" i="1"/>
  <c r="U192" i="1"/>
  <c r="S192" i="1"/>
  <c r="Q192" i="1"/>
  <c r="O192" i="1"/>
  <c r="M192" i="1"/>
  <c r="CM191" i="1"/>
  <c r="CH191" i="1"/>
  <c r="CF191" i="1"/>
  <c r="CD191" i="1"/>
  <c r="CB191" i="1"/>
  <c r="BZ191" i="1"/>
  <c r="BX191" i="1"/>
  <c r="BV191" i="1"/>
  <c r="BT191" i="1"/>
  <c r="BR191" i="1"/>
  <c r="BP191" i="1"/>
  <c r="BN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J191" i="1"/>
  <c r="AH191" i="1"/>
  <c r="AF191" i="1"/>
  <c r="AD191" i="1"/>
  <c r="AB191" i="1"/>
  <c r="Z191" i="1"/>
  <c r="V191" i="1"/>
  <c r="T191" i="1"/>
  <c r="R191" i="1"/>
  <c r="P191" i="1"/>
  <c r="N191" i="1"/>
  <c r="CM190" i="1"/>
  <c r="CH190" i="1"/>
  <c r="CF190" i="1"/>
  <c r="CD190" i="1"/>
  <c r="CB190" i="1"/>
  <c r="BZ190" i="1"/>
  <c r="BX190" i="1"/>
  <c r="BV190" i="1"/>
  <c r="BT190" i="1"/>
  <c r="BR190" i="1"/>
  <c r="BP190" i="1"/>
  <c r="BN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J190" i="1"/>
  <c r="AH190" i="1"/>
  <c r="AF190" i="1"/>
  <c r="AD190" i="1"/>
  <c r="AB190" i="1"/>
  <c r="Z190" i="1"/>
  <c r="V190" i="1"/>
  <c r="T190" i="1"/>
  <c r="R190" i="1"/>
  <c r="P190" i="1"/>
  <c r="N190" i="1"/>
  <c r="CM189" i="1"/>
  <c r="CH189" i="1"/>
  <c r="CF189" i="1"/>
  <c r="CD189" i="1"/>
  <c r="CB189" i="1"/>
  <c r="BZ189" i="1"/>
  <c r="BX189" i="1"/>
  <c r="BV189" i="1"/>
  <c r="BT189" i="1"/>
  <c r="BR189" i="1"/>
  <c r="BP189" i="1"/>
  <c r="BN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J189" i="1"/>
  <c r="AH189" i="1"/>
  <c r="AF189" i="1"/>
  <c r="AD189" i="1"/>
  <c r="AB189" i="1"/>
  <c r="Z189" i="1"/>
  <c r="V189" i="1"/>
  <c r="T189" i="1"/>
  <c r="R189" i="1"/>
  <c r="P189" i="1"/>
  <c r="N189" i="1"/>
  <c r="CM188" i="1"/>
  <c r="CH188" i="1"/>
  <c r="CF188" i="1"/>
  <c r="CD188" i="1"/>
  <c r="CB188" i="1"/>
  <c r="BZ188" i="1"/>
  <c r="BX188" i="1"/>
  <c r="BV188" i="1"/>
  <c r="BT188" i="1"/>
  <c r="BR188" i="1"/>
  <c r="BP188" i="1"/>
  <c r="BN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J188" i="1"/>
  <c r="AH188" i="1"/>
  <c r="AF188" i="1"/>
  <c r="AD188" i="1"/>
  <c r="AB188" i="1"/>
  <c r="Z188" i="1"/>
  <c r="V188" i="1"/>
  <c r="T188" i="1"/>
  <c r="R188" i="1"/>
  <c r="P188" i="1"/>
  <c r="N188" i="1"/>
  <c r="CM187" i="1"/>
  <c r="CH187" i="1"/>
  <c r="CF187" i="1"/>
  <c r="CD187" i="1"/>
  <c r="CB187" i="1"/>
  <c r="BZ187" i="1"/>
  <c r="BX187" i="1"/>
  <c r="BV187" i="1"/>
  <c r="BT187" i="1"/>
  <c r="BR187" i="1"/>
  <c r="BP187" i="1"/>
  <c r="BN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J187" i="1"/>
  <c r="AH187" i="1"/>
  <c r="AF187" i="1"/>
  <c r="AD187" i="1"/>
  <c r="AB187" i="1"/>
  <c r="Z187" i="1"/>
  <c r="V187" i="1"/>
  <c r="T187" i="1"/>
  <c r="R187" i="1"/>
  <c r="P187" i="1"/>
  <c r="N187" i="1"/>
  <c r="CM186" i="1"/>
  <c r="CH186" i="1"/>
  <c r="CF186" i="1"/>
  <c r="CD186" i="1"/>
  <c r="CB186" i="1"/>
  <c r="BZ186" i="1"/>
  <c r="BX186" i="1"/>
  <c r="BV186" i="1"/>
  <c r="BT186" i="1"/>
  <c r="BR186" i="1"/>
  <c r="BP186" i="1"/>
  <c r="BN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J186" i="1"/>
  <c r="AH186" i="1"/>
  <c r="AF186" i="1"/>
  <c r="AF185" i="1" s="1"/>
  <c r="AD186" i="1"/>
  <c r="AB186" i="1"/>
  <c r="Z186" i="1"/>
  <c r="V186" i="1"/>
  <c r="T186" i="1"/>
  <c r="R186" i="1"/>
  <c r="P186" i="1"/>
  <c r="N186" i="1"/>
  <c r="CL185" i="1"/>
  <c r="CK185" i="1"/>
  <c r="CJ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L185" i="1"/>
  <c r="BK185" i="1"/>
  <c r="BI185" i="1"/>
  <c r="BG185" i="1"/>
  <c r="BE185" i="1"/>
  <c r="BC185" i="1"/>
  <c r="BA185" i="1"/>
  <c r="AY185" i="1"/>
  <c r="AX185" i="1"/>
  <c r="AW185" i="1"/>
  <c r="AU185" i="1"/>
  <c r="AS185" i="1"/>
  <c r="AQ185" i="1"/>
  <c r="AO185" i="1"/>
  <c r="AM185" i="1"/>
  <c r="AL185" i="1"/>
  <c r="AK185" i="1"/>
  <c r="AI185" i="1"/>
  <c r="AG185" i="1"/>
  <c r="AE185" i="1"/>
  <c r="AC185" i="1"/>
  <c r="AA185" i="1"/>
  <c r="Y185" i="1"/>
  <c r="X185" i="1"/>
  <c r="W185" i="1"/>
  <c r="U185" i="1"/>
  <c r="S185" i="1"/>
  <c r="Q185" i="1"/>
  <c r="O185" i="1"/>
  <c r="M185" i="1"/>
  <c r="CM184" i="1"/>
  <c r="CH184" i="1"/>
  <c r="CF184" i="1"/>
  <c r="CD184" i="1"/>
  <c r="CB184" i="1"/>
  <c r="BZ184" i="1"/>
  <c r="BX184" i="1"/>
  <c r="BV184" i="1"/>
  <c r="BT184" i="1"/>
  <c r="BR184" i="1"/>
  <c r="BP184" i="1"/>
  <c r="BN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J184" i="1"/>
  <c r="AH184" i="1"/>
  <c r="AF184" i="1"/>
  <c r="AD184" i="1"/>
  <c r="AB184" i="1"/>
  <c r="Z184" i="1"/>
  <c r="V184" i="1"/>
  <c r="T184" i="1"/>
  <c r="R184" i="1"/>
  <c r="P184" i="1"/>
  <c r="N184" i="1"/>
  <c r="CM183" i="1"/>
  <c r="CH183" i="1"/>
  <c r="CF183" i="1"/>
  <c r="CD183" i="1"/>
  <c r="CB183" i="1"/>
  <c r="BZ183" i="1"/>
  <c r="BX183" i="1"/>
  <c r="BV183" i="1"/>
  <c r="BT183" i="1"/>
  <c r="BR183" i="1"/>
  <c r="BP183" i="1"/>
  <c r="BN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J183" i="1"/>
  <c r="AH183" i="1"/>
  <c r="AF183" i="1"/>
  <c r="AD183" i="1"/>
  <c r="AB183" i="1"/>
  <c r="Z183" i="1"/>
  <c r="V183" i="1"/>
  <c r="T183" i="1"/>
  <c r="R183" i="1"/>
  <c r="P183" i="1"/>
  <c r="N183" i="1"/>
  <c r="CM182" i="1"/>
  <c r="CH182" i="1"/>
  <c r="CF182" i="1"/>
  <c r="CD182" i="1"/>
  <c r="CB182" i="1"/>
  <c r="BZ182" i="1"/>
  <c r="BX182" i="1"/>
  <c r="BV182" i="1"/>
  <c r="BT182" i="1"/>
  <c r="BR182" i="1"/>
  <c r="BP182" i="1"/>
  <c r="BN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J182" i="1"/>
  <c r="AH182" i="1"/>
  <c r="AF182" i="1"/>
  <c r="AD182" i="1"/>
  <c r="AB182" i="1"/>
  <c r="Z182" i="1"/>
  <c r="V182" i="1"/>
  <c r="T182" i="1"/>
  <c r="R182" i="1"/>
  <c r="P182" i="1"/>
  <c r="N182" i="1"/>
  <c r="CM181" i="1"/>
  <c r="CH181" i="1"/>
  <c r="CF181" i="1"/>
  <c r="CD181" i="1"/>
  <c r="CB181" i="1"/>
  <c r="BZ181" i="1"/>
  <c r="BX181" i="1"/>
  <c r="BV181" i="1"/>
  <c r="BT181" i="1"/>
  <c r="BT178" i="1" s="1"/>
  <c r="BR181" i="1"/>
  <c r="BP181" i="1"/>
  <c r="BN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J181" i="1"/>
  <c r="AH181" i="1"/>
  <c r="AF181" i="1"/>
  <c r="AD181" i="1"/>
  <c r="AB181" i="1"/>
  <c r="Z181" i="1"/>
  <c r="V181" i="1"/>
  <c r="T181" i="1"/>
  <c r="R181" i="1"/>
  <c r="P181" i="1"/>
  <c r="N181" i="1"/>
  <c r="CM180" i="1"/>
  <c r="CH180" i="1"/>
  <c r="CF180" i="1"/>
  <c r="CD180" i="1"/>
  <c r="CB180" i="1"/>
  <c r="BZ180" i="1"/>
  <c r="BX180" i="1"/>
  <c r="BV180" i="1"/>
  <c r="BT180" i="1"/>
  <c r="BR180" i="1"/>
  <c r="BP180" i="1"/>
  <c r="BN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J180" i="1"/>
  <c r="AH180" i="1"/>
  <c r="AF180" i="1"/>
  <c r="AD180" i="1"/>
  <c r="AB180" i="1"/>
  <c r="Z180" i="1"/>
  <c r="V180" i="1"/>
  <c r="T180" i="1"/>
  <c r="R180" i="1"/>
  <c r="P180" i="1"/>
  <c r="N180" i="1"/>
  <c r="CM179" i="1"/>
  <c r="CM178" i="1" s="1"/>
  <c r="CH179" i="1"/>
  <c r="CF179" i="1"/>
  <c r="CD179" i="1"/>
  <c r="CB179" i="1"/>
  <c r="BZ179" i="1"/>
  <c r="BX179" i="1"/>
  <c r="BV179" i="1"/>
  <c r="BT179" i="1"/>
  <c r="BR179" i="1"/>
  <c r="BP179" i="1"/>
  <c r="BN179" i="1"/>
  <c r="BJ179" i="1"/>
  <c r="BJ178" i="1" s="1"/>
  <c r="BH179" i="1"/>
  <c r="BF179" i="1"/>
  <c r="BD179" i="1"/>
  <c r="BB179" i="1"/>
  <c r="AZ179" i="1"/>
  <c r="AX179" i="1"/>
  <c r="AX178" i="1" s="1"/>
  <c r="AV179" i="1"/>
  <c r="AT179" i="1"/>
  <c r="AR179" i="1"/>
  <c r="AP179" i="1"/>
  <c r="AN179" i="1"/>
  <c r="AJ179" i="1"/>
  <c r="AJ178" i="1" s="1"/>
  <c r="AH179" i="1"/>
  <c r="AF179" i="1"/>
  <c r="AD179" i="1"/>
  <c r="AB179" i="1"/>
  <c r="Z179" i="1"/>
  <c r="V179" i="1"/>
  <c r="T179" i="1"/>
  <c r="R179" i="1"/>
  <c r="P179" i="1"/>
  <c r="N179" i="1"/>
  <c r="CL178" i="1"/>
  <c r="CK178" i="1"/>
  <c r="CJ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L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L178" i="1"/>
  <c r="AK178" i="1"/>
  <c r="AI178" i="1"/>
  <c r="AG178" i="1"/>
  <c r="AE178" i="1"/>
  <c r="AC178" i="1"/>
  <c r="AA178" i="1"/>
  <c r="Y178" i="1"/>
  <c r="X178" i="1"/>
  <c r="W178" i="1"/>
  <c r="U178" i="1"/>
  <c r="S178" i="1"/>
  <c r="Q178" i="1"/>
  <c r="O178" i="1"/>
  <c r="M178" i="1"/>
  <c r="CM177" i="1"/>
  <c r="CH177" i="1"/>
  <c r="CF177" i="1"/>
  <c r="CD177" i="1"/>
  <c r="CB177" i="1"/>
  <c r="BZ177" i="1"/>
  <c r="BX177" i="1"/>
  <c r="BV177" i="1"/>
  <c r="BT177" i="1"/>
  <c r="BR177" i="1"/>
  <c r="BP177" i="1"/>
  <c r="BN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J177" i="1"/>
  <c r="AH177" i="1"/>
  <c r="AF177" i="1"/>
  <c r="AD177" i="1"/>
  <c r="AB177" i="1"/>
  <c r="Z177" i="1"/>
  <c r="V177" i="1"/>
  <c r="T177" i="1"/>
  <c r="R177" i="1"/>
  <c r="P177" i="1"/>
  <c r="N177" i="1"/>
  <c r="CM176" i="1"/>
  <c r="CH176" i="1"/>
  <c r="CF176" i="1"/>
  <c r="CD176" i="1"/>
  <c r="CB176" i="1"/>
  <c r="BZ176" i="1"/>
  <c r="BX176" i="1"/>
  <c r="BV176" i="1"/>
  <c r="BT176" i="1"/>
  <c r="BR176" i="1"/>
  <c r="BP176" i="1"/>
  <c r="BN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J176" i="1"/>
  <c r="AH176" i="1"/>
  <c r="AF176" i="1"/>
  <c r="AD176" i="1"/>
  <c r="AD173" i="1" s="1"/>
  <c r="AB176" i="1"/>
  <c r="Z176" i="1"/>
  <c r="V176" i="1"/>
  <c r="T176" i="1"/>
  <c r="R176" i="1"/>
  <c r="P176" i="1"/>
  <c r="N176" i="1"/>
  <c r="CM175" i="1"/>
  <c r="CH175" i="1"/>
  <c r="CF175" i="1"/>
  <c r="CD175" i="1"/>
  <c r="CB175" i="1"/>
  <c r="BZ175" i="1"/>
  <c r="BX175" i="1"/>
  <c r="BV175" i="1"/>
  <c r="BT175" i="1"/>
  <c r="BR175" i="1"/>
  <c r="BP175" i="1"/>
  <c r="BN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J175" i="1"/>
  <c r="AH175" i="1"/>
  <c r="AF175" i="1"/>
  <c r="AD175" i="1"/>
  <c r="AB175" i="1"/>
  <c r="Z175" i="1"/>
  <c r="V175" i="1"/>
  <c r="T175" i="1"/>
  <c r="R175" i="1"/>
  <c r="P175" i="1"/>
  <c r="N175" i="1"/>
  <c r="CM174" i="1"/>
  <c r="CH174" i="1"/>
  <c r="CF174" i="1"/>
  <c r="CD174" i="1"/>
  <c r="CB174" i="1"/>
  <c r="BZ174" i="1"/>
  <c r="BX174" i="1"/>
  <c r="BV174" i="1"/>
  <c r="BT174" i="1"/>
  <c r="BR174" i="1"/>
  <c r="BP174" i="1"/>
  <c r="BN174" i="1"/>
  <c r="BJ174" i="1"/>
  <c r="BH174" i="1"/>
  <c r="BF174" i="1"/>
  <c r="BD174" i="1"/>
  <c r="BB174" i="1"/>
  <c r="AZ174" i="1"/>
  <c r="AX174" i="1"/>
  <c r="AV174" i="1"/>
  <c r="AV173" i="1" s="1"/>
  <c r="AT174" i="1"/>
  <c r="AR174" i="1"/>
  <c r="AP174" i="1"/>
  <c r="AN174" i="1"/>
  <c r="AJ174" i="1"/>
  <c r="AH174" i="1"/>
  <c r="AH173" i="1" s="1"/>
  <c r="AF174" i="1"/>
  <c r="AD174" i="1"/>
  <c r="AB174" i="1"/>
  <c r="Z174" i="1"/>
  <c r="V174" i="1"/>
  <c r="T174" i="1"/>
  <c r="T173" i="1" s="1"/>
  <c r="R174" i="1"/>
  <c r="P174" i="1"/>
  <c r="N174" i="1"/>
  <c r="CL173" i="1"/>
  <c r="CK173" i="1"/>
  <c r="CJ173" i="1"/>
  <c r="CI173" i="1"/>
  <c r="CG173" i="1"/>
  <c r="CE173" i="1"/>
  <c r="CD173" i="1"/>
  <c r="CC173" i="1"/>
  <c r="CA173" i="1"/>
  <c r="BY173" i="1"/>
  <c r="BW173" i="1"/>
  <c r="BU173" i="1"/>
  <c r="BT173" i="1"/>
  <c r="BS173" i="1"/>
  <c r="BQ173" i="1"/>
  <c r="BO173" i="1"/>
  <c r="BM173" i="1"/>
  <c r="BL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L173" i="1"/>
  <c r="AK173" i="1"/>
  <c r="AI173" i="1"/>
  <c r="AG173" i="1"/>
  <c r="AE173" i="1"/>
  <c r="AC173" i="1"/>
  <c r="AA173" i="1"/>
  <c r="Y173" i="1"/>
  <c r="X173" i="1"/>
  <c r="W173" i="1"/>
  <c r="U173" i="1"/>
  <c r="S173" i="1"/>
  <c r="Q173" i="1"/>
  <c r="O173" i="1"/>
  <c r="M173" i="1"/>
  <c r="CM172" i="1"/>
  <c r="CH172" i="1"/>
  <c r="CH171" i="1" s="1"/>
  <c r="CF172" i="1"/>
  <c r="CF171" i="1" s="1"/>
  <c r="CD172" i="1"/>
  <c r="CD171" i="1" s="1"/>
  <c r="CB172" i="1"/>
  <c r="CB171" i="1" s="1"/>
  <c r="BZ172" i="1"/>
  <c r="BX172" i="1"/>
  <c r="BV172" i="1"/>
  <c r="BV171" i="1" s="1"/>
  <c r="BT172" i="1"/>
  <c r="BT171" i="1" s="1"/>
  <c r="BR172" i="1"/>
  <c r="BR171" i="1" s="1"/>
  <c r="BP172" i="1"/>
  <c r="BP171" i="1" s="1"/>
  <c r="BN172" i="1"/>
  <c r="BJ172" i="1"/>
  <c r="BJ171" i="1" s="1"/>
  <c r="BH172" i="1"/>
  <c r="BH171" i="1" s="1"/>
  <c r="BF172" i="1"/>
  <c r="BF171" i="1" s="1"/>
  <c r="BD172" i="1"/>
  <c r="BD171" i="1" s="1"/>
  <c r="BB172" i="1"/>
  <c r="BB171" i="1" s="1"/>
  <c r="AZ172" i="1"/>
  <c r="AX172" i="1"/>
  <c r="AX171" i="1" s="1"/>
  <c r="AV172" i="1"/>
  <c r="AV171" i="1" s="1"/>
  <c r="AT172" i="1"/>
  <c r="AT171" i="1" s="1"/>
  <c r="AR172" i="1"/>
  <c r="AR171" i="1" s="1"/>
  <c r="AP172" i="1"/>
  <c r="AP171" i="1" s="1"/>
  <c r="AN172" i="1"/>
  <c r="AJ172" i="1"/>
  <c r="AH172" i="1"/>
  <c r="AH171" i="1" s="1"/>
  <c r="AF172" i="1"/>
  <c r="AF171" i="1" s="1"/>
  <c r="AD172" i="1"/>
  <c r="AD171" i="1" s="1"/>
  <c r="AB172" i="1"/>
  <c r="AB171" i="1" s="1"/>
  <c r="Z172" i="1"/>
  <c r="V172" i="1"/>
  <c r="T172" i="1"/>
  <c r="T171" i="1" s="1"/>
  <c r="R172" i="1"/>
  <c r="R171" i="1" s="1"/>
  <c r="P172" i="1"/>
  <c r="N172" i="1"/>
  <c r="N171" i="1" s="1"/>
  <c r="CM171" i="1"/>
  <c r="CL171" i="1"/>
  <c r="CK171" i="1"/>
  <c r="CJ171" i="1"/>
  <c r="CI171" i="1"/>
  <c r="CG171" i="1"/>
  <c r="CE171" i="1"/>
  <c r="CC171" i="1"/>
  <c r="CA171" i="1"/>
  <c r="BZ171" i="1"/>
  <c r="BY171" i="1"/>
  <c r="BX171" i="1"/>
  <c r="BW171" i="1"/>
  <c r="BU171" i="1"/>
  <c r="BS171" i="1"/>
  <c r="BQ171" i="1"/>
  <c r="BO171" i="1"/>
  <c r="BN171" i="1"/>
  <c r="BM171" i="1"/>
  <c r="BL171" i="1"/>
  <c r="BK171" i="1"/>
  <c r="BI171" i="1"/>
  <c r="BG171" i="1"/>
  <c r="BE171" i="1"/>
  <c r="BC171" i="1"/>
  <c r="BA171" i="1"/>
  <c r="AZ171" i="1"/>
  <c r="AY171" i="1"/>
  <c r="AW171" i="1"/>
  <c r="AU171" i="1"/>
  <c r="AS171" i="1"/>
  <c r="AQ171" i="1"/>
  <c r="AO171" i="1"/>
  <c r="AN171" i="1"/>
  <c r="AM171" i="1"/>
  <c r="AL171" i="1"/>
  <c r="AK171" i="1"/>
  <c r="AJ171" i="1"/>
  <c r="AI171" i="1"/>
  <c r="AG171" i="1"/>
  <c r="AE171" i="1"/>
  <c r="AC171" i="1"/>
  <c r="AA171" i="1"/>
  <c r="Z171" i="1"/>
  <c r="Y171" i="1"/>
  <c r="X171" i="1"/>
  <c r="W171" i="1"/>
  <c r="V171" i="1"/>
  <c r="U171" i="1"/>
  <c r="S171" i="1"/>
  <c r="Q171" i="1"/>
  <c r="O171" i="1"/>
  <c r="M171" i="1"/>
  <c r="CM170" i="1"/>
  <c r="CH170" i="1"/>
  <c r="CF170" i="1"/>
  <c r="CF169" i="1" s="1"/>
  <c r="CD170" i="1"/>
  <c r="CD169" i="1" s="1"/>
  <c r="CB170" i="1"/>
  <c r="BZ170" i="1"/>
  <c r="BZ169" i="1" s="1"/>
  <c r="BX170" i="1"/>
  <c r="BX169" i="1" s="1"/>
  <c r="BV170" i="1"/>
  <c r="BV169" i="1" s="1"/>
  <c r="BT170" i="1"/>
  <c r="BT169" i="1" s="1"/>
  <c r="BR170" i="1"/>
  <c r="BR169" i="1" s="1"/>
  <c r="BP170" i="1"/>
  <c r="BP169" i="1" s="1"/>
  <c r="BN170" i="1"/>
  <c r="BJ170" i="1"/>
  <c r="BJ169" i="1" s="1"/>
  <c r="BH170" i="1"/>
  <c r="BH169" i="1" s="1"/>
  <c r="BF170" i="1"/>
  <c r="BF169" i="1" s="1"/>
  <c r="BD170" i="1"/>
  <c r="BD169" i="1" s="1"/>
  <c r="BB170" i="1"/>
  <c r="BB169" i="1" s="1"/>
  <c r="AZ170" i="1"/>
  <c r="AX170" i="1"/>
  <c r="AX169" i="1" s="1"/>
  <c r="AV170" i="1"/>
  <c r="AV169" i="1" s="1"/>
  <c r="AT170" i="1"/>
  <c r="AT169" i="1" s="1"/>
  <c r="AR170" i="1"/>
  <c r="AR169" i="1" s="1"/>
  <c r="AP170" i="1"/>
  <c r="AP169" i="1" s="1"/>
  <c r="AN170" i="1"/>
  <c r="AN169" i="1" s="1"/>
  <c r="AJ170" i="1"/>
  <c r="AJ169" i="1" s="1"/>
  <c r="AH170" i="1"/>
  <c r="AH169" i="1" s="1"/>
  <c r="AF170" i="1"/>
  <c r="AF169" i="1" s="1"/>
  <c r="AD170" i="1"/>
  <c r="AD169" i="1" s="1"/>
  <c r="AB170" i="1"/>
  <c r="AB169" i="1" s="1"/>
  <c r="Z170" i="1"/>
  <c r="Z169" i="1" s="1"/>
  <c r="V170" i="1"/>
  <c r="V169" i="1" s="1"/>
  <c r="T170" i="1"/>
  <c r="R170" i="1"/>
  <c r="R169" i="1" s="1"/>
  <c r="P170" i="1"/>
  <c r="N170" i="1"/>
  <c r="N169" i="1" s="1"/>
  <c r="CL169" i="1"/>
  <c r="CK169" i="1"/>
  <c r="CJ169" i="1"/>
  <c r="CI169" i="1"/>
  <c r="CH169" i="1"/>
  <c r="CG169" i="1"/>
  <c r="CE169" i="1"/>
  <c r="CC169" i="1"/>
  <c r="CB169" i="1"/>
  <c r="CA169" i="1"/>
  <c r="BY169" i="1"/>
  <c r="BW169" i="1"/>
  <c r="BU169" i="1"/>
  <c r="BS169" i="1"/>
  <c r="BQ169" i="1"/>
  <c r="BO169" i="1"/>
  <c r="BN169" i="1"/>
  <c r="BM169" i="1"/>
  <c r="BL169" i="1"/>
  <c r="BK169" i="1"/>
  <c r="BI169" i="1"/>
  <c r="BG169" i="1"/>
  <c r="BE169" i="1"/>
  <c r="BC169" i="1"/>
  <c r="BA169" i="1"/>
  <c r="AZ169" i="1"/>
  <c r="AY169" i="1"/>
  <c r="AW169" i="1"/>
  <c r="AU169" i="1"/>
  <c r="AS169" i="1"/>
  <c r="AQ169" i="1"/>
  <c r="AO169" i="1"/>
  <c r="AM169" i="1"/>
  <c r="AL169" i="1"/>
  <c r="AK169" i="1"/>
  <c r="AI169" i="1"/>
  <c r="AG169" i="1"/>
  <c r="AE169" i="1"/>
  <c r="AC169" i="1"/>
  <c r="AA169" i="1"/>
  <c r="Y169" i="1"/>
  <c r="X169" i="1"/>
  <c r="W169" i="1"/>
  <c r="U169" i="1"/>
  <c r="T169" i="1"/>
  <c r="S169" i="1"/>
  <c r="Q169" i="1"/>
  <c r="O169" i="1"/>
  <c r="M169" i="1"/>
  <c r="CM168" i="1"/>
  <c r="CM167" i="1" s="1"/>
  <c r="CH168" i="1"/>
  <c r="CH167" i="1" s="1"/>
  <c r="CF168" i="1"/>
  <c r="CF167" i="1" s="1"/>
  <c r="CD168" i="1"/>
  <c r="CD167" i="1" s="1"/>
  <c r="CB168" i="1"/>
  <c r="CB167" i="1" s="1"/>
  <c r="BZ168" i="1"/>
  <c r="BX168" i="1"/>
  <c r="BX167" i="1" s="1"/>
  <c r="BV168" i="1"/>
  <c r="BV167" i="1" s="1"/>
  <c r="BT168" i="1"/>
  <c r="BT167" i="1" s="1"/>
  <c r="BR168" i="1"/>
  <c r="BR167" i="1" s="1"/>
  <c r="BP168" i="1"/>
  <c r="BP167" i="1" s="1"/>
  <c r="BN168" i="1"/>
  <c r="BN167" i="1" s="1"/>
  <c r="BJ168" i="1"/>
  <c r="BJ167" i="1" s="1"/>
  <c r="BH168" i="1"/>
  <c r="BH167" i="1" s="1"/>
  <c r="BF168" i="1"/>
  <c r="BF167" i="1" s="1"/>
  <c r="BD168" i="1"/>
  <c r="BB168" i="1"/>
  <c r="BB167" i="1" s="1"/>
  <c r="AZ168" i="1"/>
  <c r="AZ167" i="1" s="1"/>
  <c r="AX168" i="1"/>
  <c r="AX167" i="1" s="1"/>
  <c r="AV168" i="1"/>
  <c r="AV167" i="1" s="1"/>
  <c r="AT168" i="1"/>
  <c r="AT167" i="1" s="1"/>
  <c r="AR168" i="1"/>
  <c r="AP168" i="1"/>
  <c r="AP167" i="1" s="1"/>
  <c r="AN168" i="1"/>
  <c r="AN167" i="1" s="1"/>
  <c r="AJ168" i="1"/>
  <c r="AJ167" i="1" s="1"/>
  <c r="AH168" i="1"/>
  <c r="AH167" i="1" s="1"/>
  <c r="AF168" i="1"/>
  <c r="AF167" i="1" s="1"/>
  <c r="AD168" i="1"/>
  <c r="AD167" i="1" s="1"/>
  <c r="AB168" i="1"/>
  <c r="AB167" i="1" s="1"/>
  <c r="Z168" i="1"/>
  <c r="Z167" i="1" s="1"/>
  <c r="V168" i="1"/>
  <c r="V167" i="1" s="1"/>
  <c r="T168" i="1"/>
  <c r="T167" i="1" s="1"/>
  <c r="R168" i="1"/>
  <c r="R167" i="1" s="1"/>
  <c r="P168" i="1"/>
  <c r="P167" i="1" s="1"/>
  <c r="N168" i="1"/>
  <c r="N167" i="1" s="1"/>
  <c r="CL167" i="1"/>
  <c r="CK167" i="1"/>
  <c r="CJ167" i="1"/>
  <c r="CI167" i="1"/>
  <c r="CG167" i="1"/>
  <c r="CE167" i="1"/>
  <c r="CC167" i="1"/>
  <c r="CA167" i="1"/>
  <c r="BZ167" i="1"/>
  <c r="BY167" i="1"/>
  <c r="BW167" i="1"/>
  <c r="BU167" i="1"/>
  <c r="BS167" i="1"/>
  <c r="BQ167" i="1"/>
  <c r="BO167" i="1"/>
  <c r="BM167" i="1"/>
  <c r="BL167" i="1"/>
  <c r="BK167" i="1"/>
  <c r="BI167" i="1"/>
  <c r="BG167" i="1"/>
  <c r="BE167" i="1"/>
  <c r="BD167" i="1"/>
  <c r="BC167" i="1"/>
  <c r="BA167" i="1"/>
  <c r="AY167" i="1"/>
  <c r="AW167" i="1"/>
  <c r="AU167" i="1"/>
  <c r="AS167" i="1"/>
  <c r="AR167" i="1"/>
  <c r="AQ167" i="1"/>
  <c r="AO167" i="1"/>
  <c r="AM167" i="1"/>
  <c r="AL167" i="1"/>
  <c r="AK167" i="1"/>
  <c r="AI167" i="1"/>
  <c r="AG167" i="1"/>
  <c r="AE167" i="1"/>
  <c r="AC167" i="1"/>
  <c r="AA167" i="1"/>
  <c r="Y167" i="1"/>
  <c r="X167" i="1"/>
  <c r="W167" i="1"/>
  <c r="U167" i="1"/>
  <c r="S167" i="1"/>
  <c r="Q167" i="1"/>
  <c r="O167" i="1"/>
  <c r="M167" i="1"/>
  <c r="CM166" i="1"/>
  <c r="CH166" i="1"/>
  <c r="CF166" i="1"/>
  <c r="CD166" i="1"/>
  <c r="CB166" i="1"/>
  <c r="BZ166" i="1"/>
  <c r="BX166" i="1"/>
  <c r="BV166" i="1"/>
  <c r="BT166" i="1"/>
  <c r="BR166" i="1"/>
  <c r="BP166" i="1"/>
  <c r="BN166" i="1"/>
  <c r="BJ166" i="1"/>
  <c r="BH166" i="1"/>
  <c r="BF166" i="1"/>
  <c r="BD166" i="1"/>
  <c r="BD163" i="1" s="1"/>
  <c r="BB166" i="1"/>
  <c r="AZ166" i="1"/>
  <c r="AX166" i="1"/>
  <c r="AV166" i="1"/>
  <c r="AT166" i="1"/>
  <c r="AR166" i="1"/>
  <c r="AR163" i="1" s="1"/>
  <c r="AP166" i="1"/>
  <c r="AN166" i="1"/>
  <c r="AJ166" i="1"/>
  <c r="AH166" i="1"/>
  <c r="AF166" i="1"/>
  <c r="AD166" i="1"/>
  <c r="AB166" i="1"/>
  <c r="Z166" i="1"/>
  <c r="V166" i="1"/>
  <c r="T166" i="1"/>
  <c r="R166" i="1"/>
  <c r="P166" i="1"/>
  <c r="N166" i="1"/>
  <c r="CM165" i="1"/>
  <c r="CH165" i="1"/>
  <c r="CH163" i="1" s="1"/>
  <c r="CF165" i="1"/>
  <c r="CD165" i="1"/>
  <c r="CB165" i="1"/>
  <c r="BZ165" i="1"/>
  <c r="BX165" i="1"/>
  <c r="BV165" i="1"/>
  <c r="BT165" i="1"/>
  <c r="BR165" i="1"/>
  <c r="BP165" i="1"/>
  <c r="BN165" i="1"/>
  <c r="BJ165" i="1"/>
  <c r="BH165" i="1"/>
  <c r="BH163" i="1" s="1"/>
  <c r="BF165" i="1"/>
  <c r="BD165" i="1"/>
  <c r="BB165" i="1"/>
  <c r="AZ165" i="1"/>
  <c r="AX165" i="1"/>
  <c r="AV165" i="1"/>
  <c r="AV163" i="1" s="1"/>
  <c r="AT165" i="1"/>
  <c r="AR165" i="1"/>
  <c r="AP165" i="1"/>
  <c r="AN165" i="1"/>
  <c r="AJ165" i="1"/>
  <c r="AH165" i="1"/>
  <c r="AF165" i="1"/>
  <c r="AD165" i="1"/>
  <c r="AB165" i="1"/>
  <c r="Z165" i="1"/>
  <c r="V165" i="1"/>
  <c r="T165" i="1"/>
  <c r="T163" i="1" s="1"/>
  <c r="R165" i="1"/>
  <c r="P165" i="1"/>
  <c r="N165" i="1"/>
  <c r="CM164" i="1"/>
  <c r="CH164" i="1"/>
  <c r="CF164" i="1"/>
  <c r="CD164" i="1"/>
  <c r="CB164" i="1"/>
  <c r="BZ164" i="1"/>
  <c r="BX164" i="1"/>
  <c r="BV164" i="1"/>
  <c r="BV163" i="1" s="1"/>
  <c r="BT164" i="1"/>
  <c r="BR164" i="1"/>
  <c r="BP164" i="1"/>
  <c r="BN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J164" i="1"/>
  <c r="AH164" i="1"/>
  <c r="AF164" i="1"/>
  <c r="AD164" i="1"/>
  <c r="AD163" i="1" s="1"/>
  <c r="AB164" i="1"/>
  <c r="Z164" i="1"/>
  <c r="V164" i="1"/>
  <c r="T164" i="1"/>
  <c r="R164" i="1"/>
  <c r="P164" i="1"/>
  <c r="N164" i="1"/>
  <c r="CL163" i="1"/>
  <c r="CK163" i="1"/>
  <c r="CJ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L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L163" i="1"/>
  <c r="AK163" i="1"/>
  <c r="AI163" i="1"/>
  <c r="AG163" i="1"/>
  <c r="AE163" i="1"/>
  <c r="AC163" i="1"/>
  <c r="AA163" i="1"/>
  <c r="Y163" i="1"/>
  <c r="X163" i="1"/>
  <c r="W163" i="1"/>
  <c r="U163" i="1"/>
  <c r="S163" i="1"/>
  <c r="Q163" i="1"/>
  <c r="O163" i="1"/>
  <c r="M163" i="1"/>
  <c r="CM162" i="1"/>
  <c r="CH162" i="1"/>
  <c r="CH161" i="1" s="1"/>
  <c r="CF162" i="1"/>
  <c r="CF161" i="1" s="1"/>
  <c r="CD162" i="1"/>
  <c r="CD161" i="1" s="1"/>
  <c r="CB162" i="1"/>
  <c r="CB161" i="1" s="1"/>
  <c r="BZ162" i="1"/>
  <c r="BZ161" i="1" s="1"/>
  <c r="BX162" i="1"/>
  <c r="BX161" i="1" s="1"/>
  <c r="BV162" i="1"/>
  <c r="BV161" i="1" s="1"/>
  <c r="BT162" i="1"/>
  <c r="BT161" i="1" s="1"/>
  <c r="BR162" i="1"/>
  <c r="BR161" i="1" s="1"/>
  <c r="BP162" i="1"/>
  <c r="BP161" i="1" s="1"/>
  <c r="BN162" i="1"/>
  <c r="BN161" i="1" s="1"/>
  <c r="BJ162" i="1"/>
  <c r="BJ161" i="1" s="1"/>
  <c r="BH162" i="1"/>
  <c r="BH161" i="1" s="1"/>
  <c r="BF162" i="1"/>
  <c r="BF161" i="1" s="1"/>
  <c r="BD162" i="1"/>
  <c r="BD161" i="1" s="1"/>
  <c r="BB162" i="1"/>
  <c r="BB161" i="1" s="1"/>
  <c r="AZ162" i="1"/>
  <c r="AX162" i="1"/>
  <c r="AX161" i="1" s="1"/>
  <c r="AV162" i="1"/>
  <c r="AV161" i="1" s="1"/>
  <c r="AT162" i="1"/>
  <c r="AT161" i="1" s="1"/>
  <c r="AR162" i="1"/>
  <c r="AR161" i="1" s="1"/>
  <c r="AP162" i="1"/>
  <c r="AP161" i="1" s="1"/>
  <c r="AN162" i="1"/>
  <c r="AN161" i="1" s="1"/>
  <c r="AJ162" i="1"/>
  <c r="AJ161" i="1" s="1"/>
  <c r="AH162" i="1"/>
  <c r="AF162" i="1"/>
  <c r="AF161" i="1" s="1"/>
  <c r="AD162" i="1"/>
  <c r="AD161" i="1" s="1"/>
  <c r="AB162" i="1"/>
  <c r="AB161" i="1" s="1"/>
  <c r="Z162" i="1"/>
  <c r="Z161" i="1" s="1"/>
  <c r="V162" i="1"/>
  <c r="V161" i="1" s="1"/>
  <c r="T162" i="1"/>
  <c r="T161" i="1" s="1"/>
  <c r="R162" i="1"/>
  <c r="P162" i="1"/>
  <c r="P161" i="1" s="1"/>
  <c r="N162" i="1"/>
  <c r="N161" i="1" s="1"/>
  <c r="CM161" i="1"/>
  <c r="CL161" i="1"/>
  <c r="CK161" i="1"/>
  <c r="CJ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L161" i="1"/>
  <c r="BK161" i="1"/>
  <c r="BI161" i="1"/>
  <c r="BG161" i="1"/>
  <c r="BE161" i="1"/>
  <c r="BC161" i="1"/>
  <c r="BA161" i="1"/>
  <c r="AZ161" i="1"/>
  <c r="AY161" i="1"/>
  <c r="AW161" i="1"/>
  <c r="AU161" i="1"/>
  <c r="AS161" i="1"/>
  <c r="AQ161" i="1"/>
  <c r="AO161" i="1"/>
  <c r="AM161" i="1"/>
  <c r="AL161" i="1"/>
  <c r="AK161" i="1"/>
  <c r="AI161" i="1"/>
  <c r="AH161" i="1"/>
  <c r="AG161" i="1"/>
  <c r="AE161" i="1"/>
  <c r="AC161" i="1"/>
  <c r="AA161" i="1"/>
  <c r="Y161" i="1"/>
  <c r="X161" i="1"/>
  <c r="W161" i="1"/>
  <c r="U161" i="1"/>
  <c r="S161" i="1"/>
  <c r="R161" i="1"/>
  <c r="Q161" i="1"/>
  <c r="O161" i="1"/>
  <c r="M161" i="1"/>
  <c r="CM160" i="1"/>
  <c r="CH160" i="1"/>
  <c r="CF160" i="1"/>
  <c r="CF159" i="1" s="1"/>
  <c r="CD160" i="1"/>
  <c r="CD159" i="1" s="1"/>
  <c r="CB160" i="1"/>
  <c r="CB159" i="1" s="1"/>
  <c r="BZ160" i="1"/>
  <c r="BZ159" i="1" s="1"/>
  <c r="BX160" i="1"/>
  <c r="BX159" i="1" s="1"/>
  <c r="BV160" i="1"/>
  <c r="BT160" i="1"/>
  <c r="BT159" i="1" s="1"/>
  <c r="BR160" i="1"/>
  <c r="BR159" i="1" s="1"/>
  <c r="BP160" i="1"/>
  <c r="BN160" i="1"/>
  <c r="BN159" i="1" s="1"/>
  <c r="BJ160" i="1"/>
  <c r="BJ159" i="1" s="1"/>
  <c r="BH160" i="1"/>
  <c r="BH159" i="1" s="1"/>
  <c r="BF160" i="1"/>
  <c r="BF159" i="1" s="1"/>
  <c r="BD160" i="1"/>
  <c r="BD159" i="1" s="1"/>
  <c r="BB160" i="1"/>
  <c r="BB159" i="1" s="1"/>
  <c r="AZ160" i="1"/>
  <c r="AZ159" i="1" s="1"/>
  <c r="AX160" i="1"/>
  <c r="AX159" i="1" s="1"/>
  <c r="AV160" i="1"/>
  <c r="AV159" i="1" s="1"/>
  <c r="AT160" i="1"/>
  <c r="AT159" i="1" s="1"/>
  <c r="AR160" i="1"/>
  <c r="AR159" i="1" s="1"/>
  <c r="AP160" i="1"/>
  <c r="AP159" i="1" s="1"/>
  <c r="AN160" i="1"/>
  <c r="AN159" i="1" s="1"/>
  <c r="AJ160" i="1"/>
  <c r="AJ159" i="1" s="1"/>
  <c r="AH160" i="1"/>
  <c r="AH159" i="1" s="1"/>
  <c r="AF160" i="1"/>
  <c r="AF159" i="1" s="1"/>
  <c r="AD160" i="1"/>
  <c r="AD159" i="1" s="1"/>
  <c r="AB160" i="1"/>
  <c r="AB159" i="1" s="1"/>
  <c r="Z160" i="1"/>
  <c r="Z159" i="1" s="1"/>
  <c r="V160" i="1"/>
  <c r="V159" i="1" s="1"/>
  <c r="T160" i="1"/>
  <c r="R160" i="1"/>
  <c r="R159" i="1" s="1"/>
  <c r="P160" i="1"/>
  <c r="N160" i="1"/>
  <c r="N159" i="1" s="1"/>
  <c r="CL159" i="1"/>
  <c r="CK159" i="1"/>
  <c r="CJ159" i="1"/>
  <c r="CI159" i="1"/>
  <c r="CH159" i="1"/>
  <c r="CG159" i="1"/>
  <c r="CE159" i="1"/>
  <c r="CC159" i="1"/>
  <c r="CA159" i="1"/>
  <c r="BY159" i="1"/>
  <c r="BW159" i="1"/>
  <c r="BV159" i="1"/>
  <c r="BU159" i="1"/>
  <c r="BS159" i="1"/>
  <c r="BQ159" i="1"/>
  <c r="BP159" i="1"/>
  <c r="BO159" i="1"/>
  <c r="BM159" i="1"/>
  <c r="BL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L159" i="1"/>
  <c r="AK159" i="1"/>
  <c r="AI159" i="1"/>
  <c r="AG159" i="1"/>
  <c r="AE159" i="1"/>
  <c r="AC159" i="1"/>
  <c r="AA159" i="1"/>
  <c r="Y159" i="1"/>
  <c r="X159" i="1"/>
  <c r="W159" i="1"/>
  <c r="U159" i="1"/>
  <c r="T159" i="1"/>
  <c r="S159" i="1"/>
  <c r="Q159" i="1"/>
  <c r="O159" i="1"/>
  <c r="M159" i="1"/>
  <c r="CM158" i="1"/>
  <c r="CM156" i="1" s="1"/>
  <c r="CH158" i="1"/>
  <c r="CF158" i="1"/>
  <c r="CD158" i="1"/>
  <c r="CB158" i="1"/>
  <c r="BZ158" i="1"/>
  <c r="BX158" i="1"/>
  <c r="BV158" i="1"/>
  <c r="BT158" i="1"/>
  <c r="BR158" i="1"/>
  <c r="BR156" i="1" s="1"/>
  <c r="BP158" i="1"/>
  <c r="BN158" i="1"/>
  <c r="BJ158" i="1"/>
  <c r="BH158" i="1"/>
  <c r="BH156" i="1" s="1"/>
  <c r="BF158" i="1"/>
  <c r="BD158" i="1"/>
  <c r="BD156" i="1" s="1"/>
  <c r="BB158" i="1"/>
  <c r="AZ158" i="1"/>
  <c r="AX158" i="1"/>
  <c r="AV158" i="1"/>
  <c r="AV156" i="1" s="1"/>
  <c r="AT158" i="1"/>
  <c r="AR158" i="1"/>
  <c r="AR156" i="1" s="1"/>
  <c r="AP158" i="1"/>
  <c r="AN158" i="1"/>
  <c r="AJ158" i="1"/>
  <c r="AH158" i="1"/>
  <c r="AF158" i="1"/>
  <c r="AD158" i="1"/>
  <c r="AB158" i="1"/>
  <c r="Z158" i="1"/>
  <c r="V158" i="1"/>
  <c r="T158" i="1"/>
  <c r="R158" i="1"/>
  <c r="P158" i="1"/>
  <c r="N158" i="1"/>
  <c r="CM157" i="1"/>
  <c r="CH157" i="1"/>
  <c r="CF157" i="1"/>
  <c r="CD157" i="1"/>
  <c r="CB157" i="1"/>
  <c r="CB156" i="1" s="1"/>
  <c r="BZ157" i="1"/>
  <c r="BZ156" i="1" s="1"/>
  <c r="BX157" i="1"/>
  <c r="BV157" i="1"/>
  <c r="BT157" i="1"/>
  <c r="BR157" i="1"/>
  <c r="BP157" i="1"/>
  <c r="BP156" i="1" s="1"/>
  <c r="BN157" i="1"/>
  <c r="BJ157" i="1"/>
  <c r="BH157" i="1"/>
  <c r="BF157" i="1"/>
  <c r="BD157" i="1"/>
  <c r="BB157" i="1"/>
  <c r="BB156" i="1" s="1"/>
  <c r="AZ157" i="1"/>
  <c r="AZ156" i="1" s="1"/>
  <c r="AX157" i="1"/>
  <c r="AV157" i="1"/>
  <c r="AT157" i="1"/>
  <c r="AR157" i="1"/>
  <c r="AP157" i="1"/>
  <c r="AP156" i="1" s="1"/>
  <c r="AN157" i="1"/>
  <c r="AN156" i="1" s="1"/>
  <c r="AJ157" i="1"/>
  <c r="AH157" i="1"/>
  <c r="AH156" i="1" s="1"/>
  <c r="AF157" i="1"/>
  <c r="AD157" i="1"/>
  <c r="AB157" i="1"/>
  <c r="AB156" i="1" s="1"/>
  <c r="Z157" i="1"/>
  <c r="Z156" i="1" s="1"/>
  <c r="V157" i="1"/>
  <c r="T157" i="1"/>
  <c r="R157" i="1"/>
  <c r="P157" i="1"/>
  <c r="P156" i="1" s="1"/>
  <c r="N157" i="1"/>
  <c r="N156" i="1" s="1"/>
  <c r="CL156" i="1"/>
  <c r="CK156" i="1"/>
  <c r="CJ156" i="1"/>
  <c r="CI156" i="1"/>
  <c r="CG156" i="1"/>
  <c r="CE156" i="1"/>
  <c r="CC156" i="1"/>
  <c r="CA156" i="1"/>
  <c r="BY156" i="1"/>
  <c r="BW156" i="1"/>
  <c r="BU156" i="1"/>
  <c r="BS156" i="1"/>
  <c r="BQ156" i="1"/>
  <c r="BO156" i="1"/>
  <c r="BN156" i="1"/>
  <c r="BM156" i="1"/>
  <c r="BL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L156" i="1"/>
  <c r="AK156" i="1"/>
  <c r="AI156" i="1"/>
  <c r="AG156" i="1"/>
  <c r="AE156" i="1"/>
  <c r="AD156" i="1"/>
  <c r="AC156" i="1"/>
  <c r="AA156" i="1"/>
  <c r="Y156" i="1"/>
  <c r="X156" i="1"/>
  <c r="W156" i="1"/>
  <c r="U156" i="1"/>
  <c r="S156" i="1"/>
  <c r="Q156" i="1"/>
  <c r="O156" i="1"/>
  <c r="M156" i="1"/>
  <c r="CM155" i="1"/>
  <c r="CL155" i="1"/>
  <c r="CD155" i="1"/>
  <c r="CB155" i="1"/>
  <c r="BZ155" i="1"/>
  <c r="BX155" i="1"/>
  <c r="BV155" i="1"/>
  <c r="BT155" i="1"/>
  <c r="BR155" i="1"/>
  <c r="BN155" i="1"/>
  <c r="BJ155" i="1"/>
  <c r="BH155" i="1"/>
  <c r="BF155" i="1"/>
  <c r="BD155" i="1"/>
  <c r="BB155" i="1"/>
  <c r="AZ155" i="1"/>
  <c r="AV155" i="1"/>
  <c r="AT155" i="1"/>
  <c r="AR155" i="1"/>
  <c r="AP155" i="1"/>
  <c r="AN155" i="1"/>
  <c r="AJ155" i="1"/>
  <c r="AH155" i="1"/>
  <c r="AF155" i="1"/>
  <c r="AD155" i="1"/>
  <c r="AB155" i="1"/>
  <c r="X155" i="1"/>
  <c r="X147" i="1" s="1"/>
  <c r="V155" i="1"/>
  <c r="T155" i="1"/>
  <c r="R155" i="1"/>
  <c r="P155" i="1"/>
  <c r="N155" i="1"/>
  <c r="CM154" i="1"/>
  <c r="CL154" i="1"/>
  <c r="CL147" i="1" s="1"/>
  <c r="CD154" i="1"/>
  <c r="CB154" i="1"/>
  <c r="BZ154" i="1"/>
  <c r="BX154" i="1"/>
  <c r="BV154" i="1"/>
  <c r="BT154" i="1"/>
  <c r="BR154" i="1"/>
  <c r="BN154" i="1"/>
  <c r="BJ154" i="1"/>
  <c r="BH154" i="1"/>
  <c r="BF154" i="1"/>
  <c r="BD154" i="1"/>
  <c r="BB154" i="1"/>
  <c r="AZ154" i="1"/>
  <c r="AV154" i="1"/>
  <c r="AT154" i="1"/>
  <c r="AR154" i="1"/>
  <c r="AP154" i="1"/>
  <c r="AN154" i="1"/>
  <c r="AJ154" i="1"/>
  <c r="AH154" i="1"/>
  <c r="AF154" i="1"/>
  <c r="AD154" i="1"/>
  <c r="AB154" i="1"/>
  <c r="X154" i="1"/>
  <c r="V154" i="1"/>
  <c r="T154" i="1"/>
  <c r="R154" i="1"/>
  <c r="P154" i="1"/>
  <c r="N154" i="1"/>
  <c r="CM153" i="1"/>
  <c r="CH153" i="1"/>
  <c r="CF153" i="1"/>
  <c r="CD153" i="1"/>
  <c r="CB153" i="1"/>
  <c r="BZ153" i="1"/>
  <c r="BX153" i="1"/>
  <c r="BV153" i="1"/>
  <c r="BT153" i="1"/>
  <c r="BR153" i="1"/>
  <c r="BP153" i="1"/>
  <c r="BN153" i="1"/>
  <c r="BJ153" i="1"/>
  <c r="BH153" i="1"/>
  <c r="BF153" i="1"/>
  <c r="BD153" i="1"/>
  <c r="BB153" i="1"/>
  <c r="AZ153" i="1"/>
  <c r="AX153" i="1"/>
  <c r="AV153" i="1"/>
  <c r="AT153" i="1"/>
  <c r="AR153" i="1"/>
  <c r="AP153" i="1"/>
  <c r="AN153" i="1"/>
  <c r="AJ153" i="1"/>
  <c r="AH153" i="1"/>
  <c r="AF153" i="1"/>
  <c r="AD153" i="1"/>
  <c r="AB153" i="1"/>
  <c r="Z153" i="1"/>
  <c r="V153" i="1"/>
  <c r="T153" i="1"/>
  <c r="R153" i="1"/>
  <c r="P153" i="1"/>
  <c r="N153" i="1"/>
  <c r="CM152" i="1"/>
  <c r="CH152" i="1"/>
  <c r="CF152" i="1"/>
  <c r="CD152" i="1"/>
  <c r="CB152" i="1"/>
  <c r="BZ152" i="1"/>
  <c r="BX152" i="1"/>
  <c r="BV152" i="1"/>
  <c r="BT152" i="1"/>
  <c r="BR152" i="1"/>
  <c r="BP152" i="1"/>
  <c r="BN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J152" i="1"/>
  <c r="AH152" i="1"/>
  <c r="AF152" i="1"/>
  <c r="AD152" i="1"/>
  <c r="AB152" i="1"/>
  <c r="Z152" i="1"/>
  <c r="V152" i="1"/>
  <c r="T152" i="1"/>
  <c r="R152" i="1"/>
  <c r="P152" i="1"/>
  <c r="N152" i="1"/>
  <c r="CM151" i="1"/>
  <c r="CH151" i="1"/>
  <c r="CF151" i="1"/>
  <c r="CD151" i="1"/>
  <c r="CB151" i="1"/>
  <c r="BZ151" i="1"/>
  <c r="BX151" i="1"/>
  <c r="BV151" i="1"/>
  <c r="BT151" i="1"/>
  <c r="BR151" i="1"/>
  <c r="BP151" i="1"/>
  <c r="BN151" i="1"/>
  <c r="BJ151" i="1"/>
  <c r="BH151" i="1"/>
  <c r="BF151" i="1"/>
  <c r="BD151" i="1"/>
  <c r="BB151" i="1"/>
  <c r="AZ151" i="1"/>
  <c r="AX151" i="1"/>
  <c r="AV151" i="1"/>
  <c r="AT151" i="1"/>
  <c r="AR151" i="1"/>
  <c r="AP151" i="1"/>
  <c r="AP147" i="1" s="1"/>
  <c r="AN151" i="1"/>
  <c r="AJ151" i="1"/>
  <c r="AH151" i="1"/>
  <c r="AF151" i="1"/>
  <c r="AD151" i="1"/>
  <c r="AB151" i="1"/>
  <c r="Z151" i="1"/>
  <c r="V151" i="1"/>
  <c r="T151" i="1"/>
  <c r="R151" i="1"/>
  <c r="P151" i="1"/>
  <c r="N151" i="1"/>
  <c r="CM150" i="1"/>
  <c r="CH150" i="1"/>
  <c r="CF150" i="1"/>
  <c r="CD150" i="1"/>
  <c r="CB150" i="1"/>
  <c r="BZ150" i="1"/>
  <c r="BX150" i="1"/>
  <c r="BV150" i="1"/>
  <c r="BT150" i="1"/>
  <c r="BR150" i="1"/>
  <c r="BP150" i="1"/>
  <c r="BN150" i="1"/>
  <c r="BJ150" i="1"/>
  <c r="BH150" i="1"/>
  <c r="BF150" i="1"/>
  <c r="BD150" i="1"/>
  <c r="BB150" i="1"/>
  <c r="AZ150" i="1"/>
  <c r="AX150" i="1"/>
  <c r="AV150" i="1"/>
  <c r="AT150" i="1"/>
  <c r="AR150" i="1"/>
  <c r="AP150" i="1"/>
  <c r="AN150" i="1"/>
  <c r="AJ150" i="1"/>
  <c r="AH150" i="1"/>
  <c r="AF150" i="1"/>
  <c r="AD150" i="1"/>
  <c r="AB150" i="1"/>
  <c r="Z150" i="1"/>
  <c r="V150" i="1"/>
  <c r="T150" i="1"/>
  <c r="R150" i="1"/>
  <c r="P150" i="1"/>
  <c r="N150" i="1"/>
  <c r="CM149" i="1"/>
  <c r="CH149" i="1"/>
  <c r="CF149" i="1"/>
  <c r="CD149" i="1"/>
  <c r="CB149" i="1"/>
  <c r="BZ149" i="1"/>
  <c r="BX149" i="1"/>
  <c r="BX147" i="1" s="1"/>
  <c r="BV149" i="1"/>
  <c r="BT149" i="1"/>
  <c r="BR149" i="1"/>
  <c r="BP149" i="1"/>
  <c r="BN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N147" i="1" s="1"/>
  <c r="AJ149" i="1"/>
  <c r="AH149" i="1"/>
  <c r="AF149" i="1"/>
  <c r="AD149" i="1"/>
  <c r="AB149" i="1"/>
  <c r="Z149" i="1"/>
  <c r="V149" i="1"/>
  <c r="T149" i="1"/>
  <c r="R149" i="1"/>
  <c r="P149" i="1"/>
  <c r="N149" i="1"/>
  <c r="CM148" i="1"/>
  <c r="CH148" i="1"/>
  <c r="CF148" i="1"/>
  <c r="CF147" i="1" s="1"/>
  <c r="CD148" i="1"/>
  <c r="CB148" i="1"/>
  <c r="BZ148" i="1"/>
  <c r="BX148" i="1"/>
  <c r="BV148" i="1"/>
  <c r="BT148" i="1"/>
  <c r="BR148" i="1"/>
  <c r="BP148" i="1"/>
  <c r="BN148" i="1"/>
  <c r="BJ148" i="1"/>
  <c r="BH148" i="1"/>
  <c r="BF148" i="1"/>
  <c r="BD148" i="1"/>
  <c r="BB148" i="1"/>
  <c r="BB147" i="1" s="1"/>
  <c r="AZ148" i="1"/>
  <c r="AX148" i="1"/>
  <c r="AV148" i="1"/>
  <c r="AV147" i="1" s="1"/>
  <c r="AT148" i="1"/>
  <c r="AR148" i="1"/>
  <c r="AP148" i="1"/>
  <c r="AN148" i="1"/>
  <c r="AJ148" i="1"/>
  <c r="AH148" i="1"/>
  <c r="AF148" i="1"/>
  <c r="AD148" i="1"/>
  <c r="AB148" i="1"/>
  <c r="AB147" i="1" s="1"/>
  <c r="Z148" i="1"/>
  <c r="V148" i="1"/>
  <c r="T148" i="1"/>
  <c r="R148" i="1"/>
  <c r="P148" i="1"/>
  <c r="N148" i="1"/>
  <c r="CK147" i="1"/>
  <c r="CJ147" i="1"/>
  <c r="CI147" i="1"/>
  <c r="CG147" i="1"/>
  <c r="CE147" i="1"/>
  <c r="CC147" i="1"/>
  <c r="CA147" i="1"/>
  <c r="BY147" i="1"/>
  <c r="BW147" i="1"/>
  <c r="BU147" i="1"/>
  <c r="BS147" i="1"/>
  <c r="BR147" i="1"/>
  <c r="BQ147" i="1"/>
  <c r="BO147" i="1"/>
  <c r="BM147" i="1"/>
  <c r="BL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L147" i="1"/>
  <c r="AK147" i="1"/>
  <c r="AI147" i="1"/>
  <c r="AH147" i="1"/>
  <c r="AG147" i="1"/>
  <c r="AE147" i="1"/>
  <c r="AC147" i="1"/>
  <c r="AA147" i="1"/>
  <c r="Y147" i="1"/>
  <c r="W147" i="1"/>
  <c r="U147" i="1"/>
  <c r="S147" i="1"/>
  <c r="Q147" i="1"/>
  <c r="O147" i="1"/>
  <c r="M147" i="1"/>
  <c r="CM146" i="1"/>
  <c r="CL146" i="1"/>
  <c r="CD146" i="1"/>
  <c r="CB146" i="1"/>
  <c r="BZ146" i="1"/>
  <c r="BX146" i="1"/>
  <c r="BV146" i="1"/>
  <c r="BT146" i="1"/>
  <c r="BR146" i="1"/>
  <c r="BN146" i="1"/>
  <c r="BJ146" i="1"/>
  <c r="BH146" i="1"/>
  <c r="BF146" i="1"/>
  <c r="BD146" i="1"/>
  <c r="BB146" i="1"/>
  <c r="AZ146" i="1"/>
  <c r="AV146" i="1"/>
  <c r="AT146" i="1"/>
  <c r="AR146" i="1"/>
  <c r="AP146" i="1"/>
  <c r="AN146" i="1"/>
  <c r="AJ146" i="1"/>
  <c r="AH146" i="1"/>
  <c r="AF146" i="1"/>
  <c r="AD146" i="1"/>
  <c r="AB146" i="1"/>
  <c r="X146" i="1"/>
  <c r="V146" i="1"/>
  <c r="T146" i="1"/>
  <c r="R146" i="1"/>
  <c r="P146" i="1"/>
  <c r="N146" i="1"/>
  <c r="CM145" i="1"/>
  <c r="CH145" i="1"/>
  <c r="CF145" i="1"/>
  <c r="CD145" i="1"/>
  <c r="CB145" i="1"/>
  <c r="BZ145" i="1"/>
  <c r="BX145" i="1"/>
  <c r="BV145" i="1"/>
  <c r="BT145" i="1"/>
  <c r="BR145" i="1"/>
  <c r="BP145" i="1"/>
  <c r="BN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J145" i="1"/>
  <c r="AH145" i="1"/>
  <c r="AF145" i="1"/>
  <c r="AD145" i="1"/>
  <c r="AB145" i="1"/>
  <c r="Z145" i="1"/>
  <c r="V145" i="1"/>
  <c r="T145" i="1"/>
  <c r="R145" i="1"/>
  <c r="P145" i="1"/>
  <c r="N145" i="1"/>
  <c r="CM144" i="1"/>
  <c r="CH144" i="1"/>
  <c r="CF144" i="1"/>
  <c r="CD144" i="1"/>
  <c r="CB144" i="1"/>
  <c r="BZ144" i="1"/>
  <c r="BX144" i="1"/>
  <c r="BV144" i="1"/>
  <c r="BT144" i="1"/>
  <c r="BR144" i="1"/>
  <c r="BP144" i="1"/>
  <c r="BN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J144" i="1"/>
  <c r="AH144" i="1"/>
  <c r="AF144" i="1"/>
  <c r="AD144" i="1"/>
  <c r="AB144" i="1"/>
  <c r="Z144" i="1"/>
  <c r="V144" i="1"/>
  <c r="T144" i="1"/>
  <c r="R144" i="1"/>
  <c r="P144" i="1"/>
  <c r="N144" i="1"/>
  <c r="CM143" i="1"/>
  <c r="CH143" i="1"/>
  <c r="CF143" i="1"/>
  <c r="CD143" i="1"/>
  <c r="CB143" i="1"/>
  <c r="BZ143" i="1"/>
  <c r="BX143" i="1"/>
  <c r="BV143" i="1"/>
  <c r="BT143" i="1"/>
  <c r="BR143" i="1"/>
  <c r="BP143" i="1"/>
  <c r="BN143" i="1"/>
  <c r="BN140" i="1" s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J143" i="1"/>
  <c r="AH143" i="1"/>
  <c r="AF143" i="1"/>
  <c r="AD143" i="1"/>
  <c r="AB143" i="1"/>
  <c r="Z143" i="1"/>
  <c r="V143" i="1"/>
  <c r="T143" i="1"/>
  <c r="R143" i="1"/>
  <c r="P143" i="1"/>
  <c r="N143" i="1"/>
  <c r="CM142" i="1"/>
  <c r="CH142" i="1"/>
  <c r="CF142" i="1"/>
  <c r="CD142" i="1"/>
  <c r="CB142" i="1"/>
  <c r="BZ142" i="1"/>
  <c r="BX142" i="1"/>
  <c r="BV142" i="1"/>
  <c r="BT142" i="1"/>
  <c r="BR142" i="1"/>
  <c r="BP142" i="1"/>
  <c r="BN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J142" i="1"/>
  <c r="AH142" i="1"/>
  <c r="AF142" i="1"/>
  <c r="AD142" i="1"/>
  <c r="AB142" i="1"/>
  <c r="Z142" i="1"/>
  <c r="V142" i="1"/>
  <c r="T142" i="1"/>
  <c r="R142" i="1"/>
  <c r="P142" i="1"/>
  <c r="N142" i="1"/>
  <c r="CM141" i="1"/>
  <c r="CM140" i="1" s="1"/>
  <c r="CH141" i="1"/>
  <c r="CH140" i="1" s="1"/>
  <c r="CF141" i="1"/>
  <c r="CD141" i="1"/>
  <c r="CB141" i="1"/>
  <c r="BZ141" i="1"/>
  <c r="BX141" i="1"/>
  <c r="BV141" i="1"/>
  <c r="BT141" i="1"/>
  <c r="BR141" i="1"/>
  <c r="BP141" i="1"/>
  <c r="BN141" i="1"/>
  <c r="BJ141" i="1"/>
  <c r="BH141" i="1"/>
  <c r="BH140" i="1" s="1"/>
  <c r="BF141" i="1"/>
  <c r="BD141" i="1"/>
  <c r="BB141" i="1"/>
  <c r="AZ141" i="1"/>
  <c r="AX141" i="1"/>
  <c r="AV141" i="1"/>
  <c r="AT141" i="1"/>
  <c r="AR141" i="1"/>
  <c r="AP141" i="1"/>
  <c r="AN141" i="1"/>
  <c r="AJ141" i="1"/>
  <c r="AH141" i="1"/>
  <c r="AF141" i="1"/>
  <c r="AD141" i="1"/>
  <c r="AB141" i="1"/>
  <c r="Z141" i="1"/>
  <c r="V141" i="1"/>
  <c r="T141" i="1"/>
  <c r="R141" i="1"/>
  <c r="P141" i="1"/>
  <c r="N141" i="1"/>
  <c r="CL140" i="1"/>
  <c r="CK140" i="1"/>
  <c r="CJ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L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L140" i="1"/>
  <c r="AK140" i="1"/>
  <c r="AI140" i="1"/>
  <c r="AG140" i="1"/>
  <c r="AE140" i="1"/>
  <c r="AC140" i="1"/>
  <c r="AA140" i="1"/>
  <c r="Y140" i="1"/>
  <c r="X140" i="1"/>
  <c r="W140" i="1"/>
  <c r="U140" i="1"/>
  <c r="S140" i="1"/>
  <c r="Q140" i="1"/>
  <c r="O140" i="1"/>
  <c r="M140" i="1"/>
  <c r="CM139" i="1"/>
  <c r="CL139" i="1"/>
  <c r="CD139" i="1"/>
  <c r="CB139" i="1"/>
  <c r="BZ139" i="1"/>
  <c r="BX139" i="1"/>
  <c r="BV139" i="1"/>
  <c r="BT139" i="1"/>
  <c r="BR139" i="1"/>
  <c r="BN139" i="1"/>
  <c r="BJ139" i="1"/>
  <c r="BH139" i="1"/>
  <c r="BF139" i="1"/>
  <c r="BD139" i="1"/>
  <c r="BB139" i="1"/>
  <c r="AZ139" i="1"/>
  <c r="AV139" i="1"/>
  <c r="AT139" i="1"/>
  <c r="AR139" i="1"/>
  <c r="AP139" i="1"/>
  <c r="AN139" i="1"/>
  <c r="AJ139" i="1"/>
  <c r="AH139" i="1"/>
  <c r="AF139" i="1"/>
  <c r="AD139" i="1"/>
  <c r="AB139" i="1"/>
  <c r="X139" i="1"/>
  <c r="V139" i="1"/>
  <c r="T139" i="1"/>
  <c r="R139" i="1"/>
  <c r="P139" i="1"/>
  <c r="N139" i="1"/>
  <c r="CM138" i="1"/>
  <c r="CL138" i="1"/>
  <c r="CD138" i="1"/>
  <c r="CB138" i="1"/>
  <c r="BZ138" i="1"/>
  <c r="BX138" i="1"/>
  <c r="BV138" i="1"/>
  <c r="BT138" i="1"/>
  <c r="BR138" i="1"/>
  <c r="BN138" i="1"/>
  <c r="BJ138" i="1"/>
  <c r="BH138" i="1"/>
  <c r="BF138" i="1"/>
  <c r="BD138" i="1"/>
  <c r="BB138" i="1"/>
  <c r="AZ138" i="1"/>
  <c r="AV138" i="1"/>
  <c r="AT138" i="1"/>
  <c r="AR138" i="1"/>
  <c r="AP138" i="1"/>
  <c r="AN138" i="1"/>
  <c r="AJ138" i="1"/>
  <c r="AH138" i="1"/>
  <c r="AF138" i="1"/>
  <c r="AD138" i="1"/>
  <c r="AB138" i="1"/>
  <c r="X138" i="1"/>
  <c r="V138" i="1"/>
  <c r="T138" i="1"/>
  <c r="R138" i="1"/>
  <c r="P138" i="1"/>
  <c r="N138" i="1"/>
  <c r="CM137" i="1"/>
  <c r="CL137" i="1"/>
  <c r="CD137" i="1"/>
  <c r="CB137" i="1"/>
  <c r="BZ137" i="1"/>
  <c r="BX137" i="1"/>
  <c r="BV137" i="1"/>
  <c r="BT137" i="1"/>
  <c r="BR137" i="1"/>
  <c r="BN137" i="1"/>
  <c r="BJ137" i="1"/>
  <c r="BH137" i="1"/>
  <c r="BF137" i="1"/>
  <c r="BD137" i="1"/>
  <c r="BB137" i="1"/>
  <c r="AZ137" i="1"/>
  <c r="AV137" i="1"/>
  <c r="AT137" i="1"/>
  <c r="AR137" i="1"/>
  <c r="AP137" i="1"/>
  <c r="AN137" i="1"/>
  <c r="AJ137" i="1"/>
  <c r="AH137" i="1"/>
  <c r="AF137" i="1"/>
  <c r="AD137" i="1"/>
  <c r="AB137" i="1"/>
  <c r="X137" i="1"/>
  <c r="V137" i="1"/>
  <c r="T137" i="1"/>
  <c r="R137" i="1"/>
  <c r="P137" i="1"/>
  <c r="N137" i="1"/>
  <c r="CM136" i="1"/>
  <c r="CL136" i="1"/>
  <c r="CD136" i="1"/>
  <c r="CB136" i="1"/>
  <c r="BZ136" i="1"/>
  <c r="BX136" i="1"/>
  <c r="BV136" i="1"/>
  <c r="BT136" i="1"/>
  <c r="BR136" i="1"/>
  <c r="BN136" i="1"/>
  <c r="BJ136" i="1"/>
  <c r="BH136" i="1"/>
  <c r="BF136" i="1"/>
  <c r="BD136" i="1"/>
  <c r="BB136" i="1"/>
  <c r="AZ136" i="1"/>
  <c r="AV136" i="1"/>
  <c r="AT136" i="1"/>
  <c r="AR136" i="1"/>
  <c r="AP136" i="1"/>
  <c r="AN136" i="1"/>
  <c r="AJ136" i="1"/>
  <c r="AH136" i="1"/>
  <c r="AF136" i="1"/>
  <c r="AD136" i="1"/>
  <c r="AB136" i="1"/>
  <c r="X136" i="1"/>
  <c r="V136" i="1"/>
  <c r="T136" i="1"/>
  <c r="R136" i="1"/>
  <c r="P136" i="1"/>
  <c r="N136" i="1"/>
  <c r="CM135" i="1"/>
  <c r="CL135" i="1"/>
  <c r="CD135" i="1"/>
  <c r="CB135" i="1"/>
  <c r="BZ135" i="1"/>
  <c r="BX135" i="1"/>
  <c r="BV135" i="1"/>
  <c r="BT135" i="1"/>
  <c r="BR135" i="1"/>
  <c r="BN135" i="1"/>
  <c r="BJ135" i="1"/>
  <c r="BH135" i="1"/>
  <c r="BF135" i="1"/>
  <c r="BD135" i="1"/>
  <c r="BB135" i="1"/>
  <c r="AZ135" i="1"/>
  <c r="AV135" i="1"/>
  <c r="AT135" i="1"/>
  <c r="AR135" i="1"/>
  <c r="AP135" i="1"/>
  <c r="AN135" i="1"/>
  <c r="AJ135" i="1"/>
  <c r="AH135" i="1"/>
  <c r="AF135" i="1"/>
  <c r="AD135" i="1"/>
  <c r="AB135" i="1"/>
  <c r="X135" i="1"/>
  <c r="V135" i="1"/>
  <c r="T135" i="1"/>
  <c r="R135" i="1"/>
  <c r="P135" i="1"/>
  <c r="N135" i="1"/>
  <c r="CM134" i="1"/>
  <c r="CL134" i="1"/>
  <c r="CD134" i="1"/>
  <c r="CB134" i="1"/>
  <c r="BZ134" i="1"/>
  <c r="BX134" i="1"/>
  <c r="BV134" i="1"/>
  <c r="BT134" i="1"/>
  <c r="BR134" i="1"/>
  <c r="BN134" i="1"/>
  <c r="BJ134" i="1"/>
  <c r="BH134" i="1"/>
  <c r="BF134" i="1"/>
  <c r="BD134" i="1"/>
  <c r="BB134" i="1"/>
  <c r="AZ134" i="1"/>
  <c r="AV134" i="1"/>
  <c r="AT134" i="1"/>
  <c r="AR134" i="1"/>
  <c r="AP134" i="1"/>
  <c r="AN134" i="1"/>
  <c r="AJ134" i="1"/>
  <c r="AH134" i="1"/>
  <c r="AF134" i="1"/>
  <c r="AD134" i="1"/>
  <c r="AB134" i="1"/>
  <c r="X134" i="1"/>
  <c r="V134" i="1"/>
  <c r="T134" i="1"/>
  <c r="R134" i="1"/>
  <c r="P134" i="1"/>
  <c r="N134" i="1"/>
  <c r="CM133" i="1"/>
  <c r="CL133" i="1"/>
  <c r="CD133" i="1"/>
  <c r="CB133" i="1"/>
  <c r="BZ133" i="1"/>
  <c r="BX133" i="1"/>
  <c r="BV133" i="1"/>
  <c r="BT133" i="1"/>
  <c r="BR133" i="1"/>
  <c r="BN133" i="1"/>
  <c r="BJ133" i="1"/>
  <c r="BH133" i="1"/>
  <c r="BF133" i="1"/>
  <c r="BD133" i="1"/>
  <c r="BB133" i="1"/>
  <c r="AZ133" i="1"/>
  <c r="AV133" i="1"/>
  <c r="AT133" i="1"/>
  <c r="AR133" i="1"/>
  <c r="AP133" i="1"/>
  <c r="AN133" i="1"/>
  <c r="AJ133" i="1"/>
  <c r="AH133" i="1"/>
  <c r="AF133" i="1"/>
  <c r="AD133" i="1"/>
  <c r="AB133" i="1"/>
  <c r="X133" i="1"/>
  <c r="V133" i="1"/>
  <c r="T133" i="1"/>
  <c r="R133" i="1"/>
  <c r="P133" i="1"/>
  <c r="N133" i="1"/>
  <c r="CM132" i="1"/>
  <c r="CL132" i="1"/>
  <c r="CD132" i="1"/>
  <c r="CB132" i="1"/>
  <c r="BZ132" i="1"/>
  <c r="BX132" i="1"/>
  <c r="BV132" i="1"/>
  <c r="BT132" i="1"/>
  <c r="BR132" i="1"/>
  <c r="BN132" i="1"/>
  <c r="BJ132" i="1"/>
  <c r="BH132" i="1"/>
  <c r="BF132" i="1"/>
  <c r="BD132" i="1"/>
  <c r="BB132" i="1"/>
  <c r="AZ132" i="1"/>
  <c r="AV132" i="1"/>
  <c r="AT132" i="1"/>
  <c r="AR132" i="1"/>
  <c r="AP132" i="1"/>
  <c r="AN132" i="1"/>
  <c r="AJ132" i="1"/>
  <c r="AH132" i="1"/>
  <c r="AF132" i="1"/>
  <c r="AD132" i="1"/>
  <c r="AB132" i="1"/>
  <c r="X132" i="1"/>
  <c r="V132" i="1"/>
  <c r="T132" i="1"/>
  <c r="R132" i="1"/>
  <c r="P132" i="1"/>
  <c r="N132" i="1"/>
  <c r="CM131" i="1"/>
  <c r="CL131" i="1"/>
  <c r="CD131" i="1"/>
  <c r="CB131" i="1"/>
  <c r="BZ131" i="1"/>
  <c r="BX131" i="1"/>
  <c r="BV131" i="1"/>
  <c r="BT131" i="1"/>
  <c r="BR131" i="1"/>
  <c r="BN131" i="1"/>
  <c r="BJ131" i="1"/>
  <c r="BH131" i="1"/>
  <c r="BF131" i="1"/>
  <c r="BD131" i="1"/>
  <c r="BB131" i="1"/>
  <c r="AZ131" i="1"/>
  <c r="AV131" i="1"/>
  <c r="AT131" i="1"/>
  <c r="AR131" i="1"/>
  <c r="AP131" i="1"/>
  <c r="AN131" i="1"/>
  <c r="AJ131" i="1"/>
  <c r="AH131" i="1"/>
  <c r="AF131" i="1"/>
  <c r="AD131" i="1"/>
  <c r="AB131" i="1"/>
  <c r="X131" i="1"/>
  <c r="V131" i="1"/>
  <c r="T131" i="1"/>
  <c r="R131" i="1"/>
  <c r="P131" i="1"/>
  <c r="N131" i="1"/>
  <c r="CM130" i="1"/>
  <c r="CL130" i="1"/>
  <c r="CD130" i="1"/>
  <c r="CB130" i="1"/>
  <c r="BZ130" i="1"/>
  <c r="BX130" i="1"/>
  <c r="BV130" i="1"/>
  <c r="BT130" i="1"/>
  <c r="BR130" i="1"/>
  <c r="BN130" i="1"/>
  <c r="BJ130" i="1"/>
  <c r="BH130" i="1"/>
  <c r="BF130" i="1"/>
  <c r="BD130" i="1"/>
  <c r="BB130" i="1"/>
  <c r="AZ130" i="1"/>
  <c r="AV130" i="1"/>
  <c r="AT130" i="1"/>
  <c r="AR130" i="1"/>
  <c r="AP130" i="1"/>
  <c r="AN130" i="1"/>
  <c r="AJ130" i="1"/>
  <c r="AH130" i="1"/>
  <c r="AF130" i="1"/>
  <c r="AD130" i="1"/>
  <c r="AB130" i="1"/>
  <c r="X130" i="1"/>
  <c r="V130" i="1"/>
  <c r="T130" i="1"/>
  <c r="R130" i="1"/>
  <c r="P130" i="1"/>
  <c r="N130" i="1"/>
  <c r="CM129" i="1"/>
  <c r="CL129" i="1"/>
  <c r="CD129" i="1"/>
  <c r="CB129" i="1"/>
  <c r="BZ129" i="1"/>
  <c r="BX129" i="1"/>
  <c r="BV129" i="1"/>
  <c r="BT129" i="1"/>
  <c r="BR129" i="1"/>
  <c r="BN129" i="1"/>
  <c r="BJ129" i="1"/>
  <c r="BH129" i="1"/>
  <c r="BF129" i="1"/>
  <c r="BD129" i="1"/>
  <c r="BB129" i="1"/>
  <c r="AZ129" i="1"/>
  <c r="AV129" i="1"/>
  <c r="AT129" i="1"/>
  <c r="AR129" i="1"/>
  <c r="AP129" i="1"/>
  <c r="AN129" i="1"/>
  <c r="AJ129" i="1"/>
  <c r="AH129" i="1"/>
  <c r="AF129" i="1"/>
  <c r="AD129" i="1"/>
  <c r="AB129" i="1"/>
  <c r="X129" i="1"/>
  <c r="V129" i="1"/>
  <c r="T129" i="1"/>
  <c r="R129" i="1"/>
  <c r="P129" i="1"/>
  <c r="N129" i="1"/>
  <c r="CM128" i="1"/>
  <c r="CL128" i="1"/>
  <c r="CD128" i="1"/>
  <c r="CB128" i="1"/>
  <c r="BZ128" i="1"/>
  <c r="BX128" i="1"/>
  <c r="BV128" i="1"/>
  <c r="BT128" i="1"/>
  <c r="BR128" i="1"/>
  <c r="BN128" i="1"/>
  <c r="BJ128" i="1"/>
  <c r="BH128" i="1"/>
  <c r="BF128" i="1"/>
  <c r="BD128" i="1"/>
  <c r="BB128" i="1"/>
  <c r="AZ128" i="1"/>
  <c r="AV128" i="1"/>
  <c r="AT128" i="1"/>
  <c r="AR128" i="1"/>
  <c r="AP128" i="1"/>
  <c r="AN128" i="1"/>
  <c r="AJ128" i="1"/>
  <c r="AH128" i="1"/>
  <c r="AF128" i="1"/>
  <c r="AD128" i="1"/>
  <c r="AB128" i="1"/>
  <c r="X128" i="1"/>
  <c r="V128" i="1"/>
  <c r="T128" i="1"/>
  <c r="R128" i="1"/>
  <c r="P128" i="1"/>
  <c r="N128" i="1"/>
  <c r="CM127" i="1"/>
  <c r="CL127" i="1"/>
  <c r="CD127" i="1"/>
  <c r="CB127" i="1"/>
  <c r="BZ127" i="1"/>
  <c r="BX127" i="1"/>
  <c r="BV127" i="1"/>
  <c r="BT127" i="1"/>
  <c r="BR127" i="1"/>
  <c r="BN127" i="1"/>
  <c r="BJ127" i="1"/>
  <c r="BH127" i="1"/>
  <c r="BF127" i="1"/>
  <c r="BD127" i="1"/>
  <c r="BB127" i="1"/>
  <c r="AZ127" i="1"/>
  <c r="AV127" i="1"/>
  <c r="AT127" i="1"/>
  <c r="AR127" i="1"/>
  <c r="AP127" i="1"/>
  <c r="AN127" i="1"/>
  <c r="AJ127" i="1"/>
  <c r="AH127" i="1"/>
  <c r="AF127" i="1"/>
  <c r="AD127" i="1"/>
  <c r="AB127" i="1"/>
  <c r="X127" i="1"/>
  <c r="V127" i="1"/>
  <c r="T127" i="1"/>
  <c r="R127" i="1"/>
  <c r="P127" i="1"/>
  <c r="N127" i="1"/>
  <c r="CM126" i="1"/>
  <c r="CL126" i="1"/>
  <c r="CD126" i="1"/>
  <c r="CB126" i="1"/>
  <c r="BZ126" i="1"/>
  <c r="BX126" i="1"/>
  <c r="BV126" i="1"/>
  <c r="BT126" i="1"/>
  <c r="BR126" i="1"/>
  <c r="BN126" i="1"/>
  <c r="BJ126" i="1"/>
  <c r="BH126" i="1"/>
  <c r="BF126" i="1"/>
  <c r="BD126" i="1"/>
  <c r="BB126" i="1"/>
  <c r="AZ126" i="1"/>
  <c r="AV126" i="1"/>
  <c r="AT126" i="1"/>
  <c r="AR126" i="1"/>
  <c r="AP126" i="1"/>
  <c r="AN126" i="1"/>
  <c r="AJ126" i="1"/>
  <c r="AH126" i="1"/>
  <c r="AF126" i="1"/>
  <c r="AD126" i="1"/>
  <c r="AB126" i="1"/>
  <c r="X126" i="1"/>
  <c r="V126" i="1"/>
  <c r="T126" i="1"/>
  <c r="R126" i="1"/>
  <c r="P126" i="1"/>
  <c r="N126" i="1"/>
  <c r="CM125" i="1"/>
  <c r="CL125" i="1"/>
  <c r="CD125" i="1"/>
  <c r="CB125" i="1"/>
  <c r="BZ125" i="1"/>
  <c r="BX125" i="1"/>
  <c r="BV125" i="1"/>
  <c r="BT125" i="1"/>
  <c r="BR125" i="1"/>
  <c r="BN125" i="1"/>
  <c r="BJ125" i="1"/>
  <c r="BH125" i="1"/>
  <c r="BF125" i="1"/>
  <c r="BD125" i="1"/>
  <c r="BB125" i="1"/>
  <c r="AZ125" i="1"/>
  <c r="AV125" i="1"/>
  <c r="AT125" i="1"/>
  <c r="AR125" i="1"/>
  <c r="AP125" i="1"/>
  <c r="AN125" i="1"/>
  <c r="AJ125" i="1"/>
  <c r="AH125" i="1"/>
  <c r="AF125" i="1"/>
  <c r="AD125" i="1"/>
  <c r="AB125" i="1"/>
  <c r="X125" i="1"/>
  <c r="V125" i="1"/>
  <c r="T125" i="1"/>
  <c r="R125" i="1"/>
  <c r="P125" i="1"/>
  <c r="N125" i="1"/>
  <c r="CM124" i="1"/>
  <c r="CL124" i="1"/>
  <c r="CD124" i="1"/>
  <c r="CB124" i="1"/>
  <c r="BZ124" i="1"/>
  <c r="BX124" i="1"/>
  <c r="BV124" i="1"/>
  <c r="BT124" i="1"/>
  <c r="BR124" i="1"/>
  <c r="BN124" i="1"/>
  <c r="BJ124" i="1"/>
  <c r="BH124" i="1"/>
  <c r="BF124" i="1"/>
  <c r="BD124" i="1"/>
  <c r="BB124" i="1"/>
  <c r="AZ124" i="1"/>
  <c r="AV124" i="1"/>
  <c r="AT124" i="1"/>
  <c r="AR124" i="1"/>
  <c r="AP124" i="1"/>
  <c r="AN124" i="1"/>
  <c r="AJ124" i="1"/>
  <c r="AH124" i="1"/>
  <c r="AF124" i="1"/>
  <c r="AD124" i="1"/>
  <c r="AB124" i="1"/>
  <c r="X124" i="1"/>
  <c r="V124" i="1"/>
  <c r="T124" i="1"/>
  <c r="R124" i="1"/>
  <c r="P124" i="1"/>
  <c r="N124" i="1"/>
  <c r="CM123" i="1"/>
  <c r="CL123" i="1"/>
  <c r="CD123" i="1"/>
  <c r="CB123" i="1"/>
  <c r="BZ123" i="1"/>
  <c r="BX123" i="1"/>
  <c r="BV123" i="1"/>
  <c r="BT123" i="1"/>
  <c r="BR123" i="1"/>
  <c r="BN123" i="1"/>
  <c r="BJ123" i="1"/>
  <c r="BH123" i="1"/>
  <c r="BF123" i="1"/>
  <c r="BD123" i="1"/>
  <c r="BB123" i="1"/>
  <c r="AZ123" i="1"/>
  <c r="AV123" i="1"/>
  <c r="AT123" i="1"/>
  <c r="AR123" i="1"/>
  <c r="AP123" i="1"/>
  <c r="AN123" i="1"/>
  <c r="AJ123" i="1"/>
  <c r="AH123" i="1"/>
  <c r="AF123" i="1"/>
  <c r="AD123" i="1"/>
  <c r="AB123" i="1"/>
  <c r="X123" i="1"/>
  <c r="V123" i="1"/>
  <c r="T123" i="1"/>
  <c r="R123" i="1"/>
  <c r="P123" i="1"/>
  <c r="N123" i="1"/>
  <c r="CM122" i="1"/>
  <c r="CL122" i="1"/>
  <c r="CD122" i="1"/>
  <c r="CB122" i="1"/>
  <c r="BZ122" i="1"/>
  <c r="BX122" i="1"/>
  <c r="BV122" i="1"/>
  <c r="BT122" i="1"/>
  <c r="BR122" i="1"/>
  <c r="BN122" i="1"/>
  <c r="BJ122" i="1"/>
  <c r="BH122" i="1"/>
  <c r="BF122" i="1"/>
  <c r="BD122" i="1"/>
  <c r="BB122" i="1"/>
  <c r="AZ122" i="1"/>
  <c r="AV122" i="1"/>
  <c r="AT122" i="1"/>
  <c r="AR122" i="1"/>
  <c r="AP122" i="1"/>
  <c r="AN122" i="1"/>
  <c r="AJ122" i="1"/>
  <c r="AH122" i="1"/>
  <c r="AF122" i="1"/>
  <c r="AD122" i="1"/>
  <c r="AB122" i="1"/>
  <c r="X122" i="1"/>
  <c r="V122" i="1"/>
  <c r="T122" i="1"/>
  <c r="R122" i="1"/>
  <c r="P122" i="1"/>
  <c r="N122" i="1"/>
  <c r="CM121" i="1"/>
  <c r="CL121" i="1"/>
  <c r="CD121" i="1"/>
  <c r="CB121" i="1"/>
  <c r="BZ121" i="1"/>
  <c r="BX121" i="1"/>
  <c r="BV121" i="1"/>
  <c r="BT121" i="1"/>
  <c r="BR121" i="1"/>
  <c r="BN121" i="1"/>
  <c r="BJ121" i="1"/>
  <c r="BH121" i="1"/>
  <c r="BF121" i="1"/>
  <c r="BD121" i="1"/>
  <c r="BB121" i="1"/>
  <c r="AZ121" i="1"/>
  <c r="AV121" i="1"/>
  <c r="AT121" i="1"/>
  <c r="AR121" i="1"/>
  <c r="AP121" i="1"/>
  <c r="AN121" i="1"/>
  <c r="AJ121" i="1"/>
  <c r="AH121" i="1"/>
  <c r="AF121" i="1"/>
  <c r="AD121" i="1"/>
  <c r="AB121" i="1"/>
  <c r="X121" i="1"/>
  <c r="V121" i="1"/>
  <c r="T121" i="1"/>
  <c r="R121" i="1"/>
  <c r="P121" i="1"/>
  <c r="N121" i="1"/>
  <c r="CM120" i="1"/>
  <c r="CL120" i="1"/>
  <c r="CD120" i="1"/>
  <c r="CB120" i="1"/>
  <c r="BZ120" i="1"/>
  <c r="BX120" i="1"/>
  <c r="BV120" i="1"/>
  <c r="BT120" i="1"/>
  <c r="BR120" i="1"/>
  <c r="BN120" i="1"/>
  <c r="BJ120" i="1"/>
  <c r="BH120" i="1"/>
  <c r="BF120" i="1"/>
  <c r="BD120" i="1"/>
  <c r="BB120" i="1"/>
  <c r="AZ120" i="1"/>
  <c r="AV120" i="1"/>
  <c r="AT120" i="1"/>
  <c r="AR120" i="1"/>
  <c r="AP120" i="1"/>
  <c r="AN120" i="1"/>
  <c r="AJ120" i="1"/>
  <c r="AH120" i="1"/>
  <c r="AF120" i="1"/>
  <c r="AD120" i="1"/>
  <c r="AB120" i="1"/>
  <c r="X120" i="1"/>
  <c r="V120" i="1"/>
  <c r="T120" i="1"/>
  <c r="R120" i="1"/>
  <c r="P120" i="1"/>
  <c r="N120" i="1"/>
  <c r="CM119" i="1"/>
  <c r="CL119" i="1"/>
  <c r="CD119" i="1"/>
  <c r="CB119" i="1"/>
  <c r="BZ119" i="1"/>
  <c r="BX119" i="1"/>
  <c r="BV119" i="1"/>
  <c r="BT119" i="1"/>
  <c r="BR119" i="1"/>
  <c r="BN119" i="1"/>
  <c r="BJ119" i="1"/>
  <c r="BH119" i="1"/>
  <c r="BF119" i="1"/>
  <c r="BD119" i="1"/>
  <c r="BB119" i="1"/>
  <c r="AZ119" i="1"/>
  <c r="AV119" i="1"/>
  <c r="AT119" i="1"/>
  <c r="AR119" i="1"/>
  <c r="AP119" i="1"/>
  <c r="AN119" i="1"/>
  <c r="AJ119" i="1"/>
  <c r="AH119" i="1"/>
  <c r="AF119" i="1"/>
  <c r="AD119" i="1"/>
  <c r="AB119" i="1"/>
  <c r="X119" i="1"/>
  <c r="V119" i="1"/>
  <c r="T119" i="1"/>
  <c r="R119" i="1"/>
  <c r="P119" i="1"/>
  <c r="N119" i="1"/>
  <c r="CM118" i="1"/>
  <c r="CL118" i="1"/>
  <c r="CD118" i="1"/>
  <c r="CB118" i="1"/>
  <c r="BZ118" i="1"/>
  <c r="BX118" i="1"/>
  <c r="BV118" i="1"/>
  <c r="BT118" i="1"/>
  <c r="BR118" i="1"/>
  <c r="BN118" i="1"/>
  <c r="BJ118" i="1"/>
  <c r="BH118" i="1"/>
  <c r="BF118" i="1"/>
  <c r="BD118" i="1"/>
  <c r="BB118" i="1"/>
  <c r="AZ118" i="1"/>
  <c r="AV118" i="1"/>
  <c r="AT118" i="1"/>
  <c r="AR118" i="1"/>
  <c r="AP118" i="1"/>
  <c r="AN118" i="1"/>
  <c r="AJ118" i="1"/>
  <c r="AH118" i="1"/>
  <c r="AF118" i="1"/>
  <c r="AD118" i="1"/>
  <c r="AB118" i="1"/>
  <c r="X118" i="1"/>
  <c r="V118" i="1"/>
  <c r="T118" i="1"/>
  <c r="R118" i="1"/>
  <c r="P118" i="1"/>
  <c r="N118" i="1"/>
  <c r="CM117" i="1"/>
  <c r="CH117" i="1"/>
  <c r="CF117" i="1"/>
  <c r="CD117" i="1"/>
  <c r="CB117" i="1"/>
  <c r="BZ117" i="1"/>
  <c r="BX117" i="1"/>
  <c r="BV117" i="1"/>
  <c r="BT117" i="1"/>
  <c r="BR117" i="1"/>
  <c r="BP117" i="1"/>
  <c r="BN117" i="1"/>
  <c r="BJ117" i="1"/>
  <c r="BH117" i="1"/>
  <c r="BF117" i="1"/>
  <c r="BD117" i="1"/>
  <c r="BB117" i="1"/>
  <c r="AZ117" i="1"/>
  <c r="AX117" i="1"/>
  <c r="AV117" i="1"/>
  <c r="AT117" i="1"/>
  <c r="AR117" i="1"/>
  <c r="AP117" i="1"/>
  <c r="AN117" i="1"/>
  <c r="AJ117" i="1"/>
  <c r="AH117" i="1"/>
  <c r="AF117" i="1"/>
  <c r="AD117" i="1"/>
  <c r="AB117" i="1"/>
  <c r="Z117" i="1"/>
  <c r="V117" i="1"/>
  <c r="T117" i="1"/>
  <c r="R117" i="1"/>
  <c r="P117" i="1"/>
  <c r="N117" i="1"/>
  <c r="CM116" i="1"/>
  <c r="CL116" i="1"/>
  <c r="CD116" i="1"/>
  <c r="CB116" i="1"/>
  <c r="BZ116" i="1"/>
  <c r="BX116" i="1"/>
  <c r="BV116" i="1"/>
  <c r="BT116" i="1"/>
  <c r="BR116" i="1"/>
  <c r="BN116" i="1"/>
  <c r="BJ116" i="1"/>
  <c r="BH116" i="1"/>
  <c r="BF116" i="1"/>
  <c r="BD116" i="1"/>
  <c r="BB116" i="1"/>
  <c r="AZ116" i="1"/>
  <c r="AV116" i="1"/>
  <c r="AT116" i="1"/>
  <c r="AR116" i="1"/>
  <c r="AP116" i="1"/>
  <c r="AN116" i="1"/>
  <c r="AJ116" i="1"/>
  <c r="AH116" i="1"/>
  <c r="AF116" i="1"/>
  <c r="AD116" i="1"/>
  <c r="AB116" i="1"/>
  <c r="X116" i="1"/>
  <c r="V116" i="1"/>
  <c r="T116" i="1"/>
  <c r="R116" i="1"/>
  <c r="P116" i="1"/>
  <c r="N116" i="1"/>
  <c r="CM115" i="1"/>
  <c r="CL115" i="1"/>
  <c r="CD115" i="1"/>
  <c r="CB115" i="1"/>
  <c r="BZ115" i="1"/>
  <c r="BX115" i="1"/>
  <c r="BV115" i="1"/>
  <c r="BT115" i="1"/>
  <c r="BR115" i="1"/>
  <c r="BN115" i="1"/>
  <c r="BJ115" i="1"/>
  <c r="BH115" i="1"/>
  <c r="BF115" i="1"/>
  <c r="BD115" i="1"/>
  <c r="BB115" i="1"/>
  <c r="AZ115" i="1"/>
  <c r="AV115" i="1"/>
  <c r="AT115" i="1"/>
  <c r="AR115" i="1"/>
  <c r="AP115" i="1"/>
  <c r="AN115" i="1"/>
  <c r="AJ115" i="1"/>
  <c r="AH115" i="1"/>
  <c r="AF115" i="1"/>
  <c r="AD115" i="1"/>
  <c r="AB115" i="1"/>
  <c r="X115" i="1"/>
  <c r="V115" i="1"/>
  <c r="T115" i="1"/>
  <c r="R115" i="1"/>
  <c r="P115" i="1"/>
  <c r="N115" i="1"/>
  <c r="CM114" i="1"/>
  <c r="CL114" i="1"/>
  <c r="CD114" i="1"/>
  <c r="CB114" i="1"/>
  <c r="BZ114" i="1"/>
  <c r="BX114" i="1"/>
  <c r="BV114" i="1"/>
  <c r="BT114" i="1"/>
  <c r="BR114" i="1"/>
  <c r="BN114" i="1"/>
  <c r="BJ114" i="1"/>
  <c r="BH114" i="1"/>
  <c r="BF114" i="1"/>
  <c r="BD114" i="1"/>
  <c r="BB114" i="1"/>
  <c r="AZ114" i="1"/>
  <c r="AV114" i="1"/>
  <c r="AT114" i="1"/>
  <c r="AR114" i="1"/>
  <c r="AP114" i="1"/>
  <c r="AN114" i="1"/>
  <c r="AJ114" i="1"/>
  <c r="AH114" i="1"/>
  <c r="AF114" i="1"/>
  <c r="AD114" i="1"/>
  <c r="AB114" i="1"/>
  <c r="X114" i="1"/>
  <c r="V114" i="1"/>
  <c r="T114" i="1"/>
  <c r="R114" i="1"/>
  <c r="P114" i="1"/>
  <c r="N114" i="1"/>
  <c r="CM113" i="1"/>
  <c r="CL113" i="1"/>
  <c r="CD113" i="1"/>
  <c r="CB113" i="1"/>
  <c r="BZ113" i="1"/>
  <c r="BX113" i="1"/>
  <c r="BV113" i="1"/>
  <c r="BT113" i="1"/>
  <c r="BR113" i="1"/>
  <c r="BN113" i="1"/>
  <c r="BJ113" i="1"/>
  <c r="BH113" i="1"/>
  <c r="BF113" i="1"/>
  <c r="BD113" i="1"/>
  <c r="BB113" i="1"/>
  <c r="AZ113" i="1"/>
  <c r="AV113" i="1"/>
  <c r="AT113" i="1"/>
  <c r="AR113" i="1"/>
  <c r="AP113" i="1"/>
  <c r="AN113" i="1"/>
  <c r="AJ113" i="1"/>
  <c r="AH113" i="1"/>
  <c r="AF113" i="1"/>
  <c r="AD113" i="1"/>
  <c r="AB113" i="1"/>
  <c r="X113" i="1"/>
  <c r="V113" i="1"/>
  <c r="T113" i="1"/>
  <c r="R113" i="1"/>
  <c r="P113" i="1"/>
  <c r="N113" i="1"/>
  <c r="CM112" i="1"/>
  <c r="CL112" i="1"/>
  <c r="CD112" i="1"/>
  <c r="CB112" i="1"/>
  <c r="BZ112" i="1"/>
  <c r="BX112" i="1"/>
  <c r="BV112" i="1"/>
  <c r="BT112" i="1"/>
  <c r="BR112" i="1"/>
  <c r="BN112" i="1"/>
  <c r="BJ112" i="1"/>
  <c r="BH112" i="1"/>
  <c r="BF112" i="1"/>
  <c r="BD112" i="1"/>
  <c r="BB112" i="1"/>
  <c r="AZ112" i="1"/>
  <c r="AV112" i="1"/>
  <c r="AT112" i="1"/>
  <c r="AR112" i="1"/>
  <c r="AP112" i="1"/>
  <c r="AN112" i="1"/>
  <c r="AJ112" i="1"/>
  <c r="AH112" i="1"/>
  <c r="AF112" i="1"/>
  <c r="AD112" i="1"/>
  <c r="AB112" i="1"/>
  <c r="X112" i="1"/>
  <c r="V112" i="1"/>
  <c r="T112" i="1"/>
  <c r="R112" i="1"/>
  <c r="P112" i="1"/>
  <c r="N112" i="1"/>
  <c r="CM111" i="1"/>
  <c r="CL111" i="1"/>
  <c r="CD111" i="1"/>
  <c r="CB111" i="1"/>
  <c r="BZ111" i="1"/>
  <c r="BX111" i="1"/>
  <c r="BV111" i="1"/>
  <c r="BT111" i="1"/>
  <c r="BR111" i="1"/>
  <c r="BN111" i="1"/>
  <c r="BJ111" i="1"/>
  <c r="BH111" i="1"/>
  <c r="BF111" i="1"/>
  <c r="BD111" i="1"/>
  <c r="BB111" i="1"/>
  <c r="AZ111" i="1"/>
  <c r="AV111" i="1"/>
  <c r="AT111" i="1"/>
  <c r="AR111" i="1"/>
  <c r="AP111" i="1"/>
  <c r="AN111" i="1"/>
  <c r="AJ111" i="1"/>
  <c r="AH111" i="1"/>
  <c r="AF111" i="1"/>
  <c r="AD111" i="1"/>
  <c r="AB111" i="1"/>
  <c r="X111" i="1"/>
  <c r="V111" i="1"/>
  <c r="T111" i="1"/>
  <c r="R111" i="1"/>
  <c r="P111" i="1"/>
  <c r="N111" i="1"/>
  <c r="CM110" i="1"/>
  <c r="CL110" i="1"/>
  <c r="CD110" i="1"/>
  <c r="CB110" i="1"/>
  <c r="BZ110" i="1"/>
  <c r="BX110" i="1"/>
  <c r="BV110" i="1"/>
  <c r="BT110" i="1"/>
  <c r="BR110" i="1"/>
  <c r="BN110" i="1"/>
  <c r="BJ110" i="1"/>
  <c r="BH110" i="1"/>
  <c r="BF110" i="1"/>
  <c r="BD110" i="1"/>
  <c r="BB110" i="1"/>
  <c r="AZ110" i="1"/>
  <c r="AV110" i="1"/>
  <c r="AT110" i="1"/>
  <c r="AR110" i="1"/>
  <c r="AP110" i="1"/>
  <c r="AN110" i="1"/>
  <c r="AJ110" i="1"/>
  <c r="AH110" i="1"/>
  <c r="AF110" i="1"/>
  <c r="AD110" i="1"/>
  <c r="AB110" i="1"/>
  <c r="X110" i="1"/>
  <c r="V110" i="1"/>
  <c r="T110" i="1"/>
  <c r="R110" i="1"/>
  <c r="P110" i="1"/>
  <c r="N110" i="1"/>
  <c r="CM109" i="1"/>
  <c r="CL109" i="1"/>
  <c r="CD109" i="1"/>
  <c r="CB109" i="1"/>
  <c r="BZ109" i="1"/>
  <c r="BX109" i="1"/>
  <c r="BV109" i="1"/>
  <c r="BT109" i="1"/>
  <c r="BR109" i="1"/>
  <c r="BN109" i="1"/>
  <c r="BJ109" i="1"/>
  <c r="BH109" i="1"/>
  <c r="BF109" i="1"/>
  <c r="BD109" i="1"/>
  <c r="BB109" i="1"/>
  <c r="AZ109" i="1"/>
  <c r="AV109" i="1"/>
  <c r="AT109" i="1"/>
  <c r="AR109" i="1"/>
  <c r="AP109" i="1"/>
  <c r="AN109" i="1"/>
  <c r="AJ109" i="1"/>
  <c r="AH109" i="1"/>
  <c r="AF109" i="1"/>
  <c r="AD109" i="1"/>
  <c r="AB109" i="1"/>
  <c r="X109" i="1"/>
  <c r="V109" i="1"/>
  <c r="T109" i="1"/>
  <c r="R109" i="1"/>
  <c r="P109" i="1"/>
  <c r="N109" i="1"/>
  <c r="CM108" i="1"/>
  <c r="CL108" i="1"/>
  <c r="CD108" i="1"/>
  <c r="CB108" i="1"/>
  <c r="BZ108" i="1"/>
  <c r="BX108" i="1"/>
  <c r="BV108" i="1"/>
  <c r="BT108" i="1"/>
  <c r="BR108" i="1"/>
  <c r="BN108" i="1"/>
  <c r="BJ108" i="1"/>
  <c r="BH108" i="1"/>
  <c r="BF108" i="1"/>
  <c r="BD108" i="1"/>
  <c r="BB108" i="1"/>
  <c r="AZ108" i="1"/>
  <c r="AV108" i="1"/>
  <c r="AT108" i="1"/>
  <c r="AR108" i="1"/>
  <c r="AP108" i="1"/>
  <c r="AN108" i="1"/>
  <c r="AJ108" i="1"/>
  <c r="AH108" i="1"/>
  <c r="AF108" i="1"/>
  <c r="AD108" i="1"/>
  <c r="AB108" i="1"/>
  <c r="X108" i="1"/>
  <c r="V108" i="1"/>
  <c r="T108" i="1"/>
  <c r="R108" i="1"/>
  <c r="P108" i="1"/>
  <c r="N108" i="1"/>
  <c r="CM107" i="1"/>
  <c r="CL107" i="1"/>
  <c r="CD107" i="1"/>
  <c r="CB107" i="1"/>
  <c r="BZ107" i="1"/>
  <c r="BX107" i="1"/>
  <c r="BV107" i="1"/>
  <c r="BT107" i="1"/>
  <c r="BR107" i="1"/>
  <c r="BN107" i="1"/>
  <c r="BJ107" i="1"/>
  <c r="BH107" i="1"/>
  <c r="BF107" i="1"/>
  <c r="BD107" i="1"/>
  <c r="BB107" i="1"/>
  <c r="AZ107" i="1"/>
  <c r="AV107" i="1"/>
  <c r="AT107" i="1"/>
  <c r="AR107" i="1"/>
  <c r="AP107" i="1"/>
  <c r="AN107" i="1"/>
  <c r="AJ107" i="1"/>
  <c r="AH107" i="1"/>
  <c r="AF107" i="1"/>
  <c r="AD107" i="1"/>
  <c r="AB107" i="1"/>
  <c r="X107" i="1"/>
  <c r="V107" i="1"/>
  <c r="T107" i="1"/>
  <c r="R107" i="1"/>
  <c r="P107" i="1"/>
  <c r="N107" i="1"/>
  <c r="CM106" i="1"/>
  <c r="CL106" i="1"/>
  <c r="CD106" i="1"/>
  <c r="CB106" i="1"/>
  <c r="BZ106" i="1"/>
  <c r="BX106" i="1"/>
  <c r="BV106" i="1"/>
  <c r="BT106" i="1"/>
  <c r="BR106" i="1"/>
  <c r="BN106" i="1"/>
  <c r="BJ106" i="1"/>
  <c r="BH106" i="1"/>
  <c r="BF106" i="1"/>
  <c r="BD106" i="1"/>
  <c r="BB106" i="1"/>
  <c r="AZ106" i="1"/>
  <c r="AV106" i="1"/>
  <c r="AT106" i="1"/>
  <c r="AR106" i="1"/>
  <c r="AP106" i="1"/>
  <c r="AN106" i="1"/>
  <c r="AJ106" i="1"/>
  <c r="AH106" i="1"/>
  <c r="AF106" i="1"/>
  <c r="AD106" i="1"/>
  <c r="AB106" i="1"/>
  <c r="X106" i="1"/>
  <c r="V106" i="1"/>
  <c r="T106" i="1"/>
  <c r="R106" i="1"/>
  <c r="P106" i="1"/>
  <c r="N106" i="1"/>
  <c r="CM105" i="1"/>
  <c r="CL105" i="1"/>
  <c r="CD105" i="1"/>
  <c r="CB105" i="1"/>
  <c r="BZ105" i="1"/>
  <c r="BX105" i="1"/>
  <c r="BV105" i="1"/>
  <c r="BT105" i="1"/>
  <c r="BR105" i="1"/>
  <c r="BN105" i="1"/>
  <c r="BJ105" i="1"/>
  <c r="BH105" i="1"/>
  <c r="BF105" i="1"/>
  <c r="BD105" i="1"/>
  <c r="BB105" i="1"/>
  <c r="AZ105" i="1"/>
  <c r="AV105" i="1"/>
  <c r="AT105" i="1"/>
  <c r="AR105" i="1"/>
  <c r="AP105" i="1"/>
  <c r="AN105" i="1"/>
  <c r="AJ105" i="1"/>
  <c r="AH105" i="1"/>
  <c r="AF105" i="1"/>
  <c r="AD105" i="1"/>
  <c r="AB105" i="1"/>
  <c r="X105" i="1"/>
  <c r="V105" i="1"/>
  <c r="T105" i="1"/>
  <c r="R105" i="1"/>
  <c r="P105" i="1"/>
  <c r="N105" i="1"/>
  <c r="CM104" i="1"/>
  <c r="CH104" i="1"/>
  <c r="CF104" i="1"/>
  <c r="CD104" i="1"/>
  <c r="CB104" i="1"/>
  <c r="BZ104" i="1"/>
  <c r="BX104" i="1"/>
  <c r="BV104" i="1"/>
  <c r="BT104" i="1"/>
  <c r="BR104" i="1"/>
  <c r="BP104" i="1"/>
  <c r="BN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J104" i="1"/>
  <c r="AH104" i="1"/>
  <c r="AF104" i="1"/>
  <c r="AD104" i="1"/>
  <c r="AB104" i="1"/>
  <c r="Z104" i="1"/>
  <c r="V104" i="1"/>
  <c r="T104" i="1"/>
  <c r="R104" i="1"/>
  <c r="P104" i="1"/>
  <c r="N104" i="1"/>
  <c r="CM103" i="1"/>
  <c r="CH103" i="1"/>
  <c r="CF103" i="1"/>
  <c r="CD103" i="1"/>
  <c r="CB103" i="1"/>
  <c r="BZ103" i="1"/>
  <c r="BX103" i="1"/>
  <c r="BV103" i="1"/>
  <c r="BT103" i="1"/>
  <c r="BR103" i="1"/>
  <c r="BP103" i="1"/>
  <c r="BN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J103" i="1"/>
  <c r="AH103" i="1"/>
  <c r="AF103" i="1"/>
  <c r="AD103" i="1"/>
  <c r="AB103" i="1"/>
  <c r="Z103" i="1"/>
  <c r="V103" i="1"/>
  <c r="T103" i="1"/>
  <c r="R103" i="1"/>
  <c r="P103" i="1"/>
  <c r="N103" i="1"/>
  <c r="CM102" i="1"/>
  <c r="CH102" i="1"/>
  <c r="CF102" i="1"/>
  <c r="CD102" i="1"/>
  <c r="CB102" i="1"/>
  <c r="BZ102" i="1"/>
  <c r="BX102" i="1"/>
  <c r="BV102" i="1"/>
  <c r="BT102" i="1"/>
  <c r="BR102" i="1"/>
  <c r="BP102" i="1"/>
  <c r="BN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J102" i="1"/>
  <c r="AH102" i="1"/>
  <c r="AF102" i="1"/>
  <c r="AD102" i="1"/>
  <c r="AB102" i="1"/>
  <c r="Z102" i="1"/>
  <c r="V102" i="1"/>
  <c r="T102" i="1"/>
  <c r="R102" i="1"/>
  <c r="P102" i="1"/>
  <c r="N102" i="1"/>
  <c r="CM101" i="1"/>
  <c r="CH101" i="1"/>
  <c r="CF101" i="1"/>
  <c r="CD101" i="1"/>
  <c r="CB101" i="1"/>
  <c r="BZ101" i="1"/>
  <c r="BX101" i="1"/>
  <c r="BV101" i="1"/>
  <c r="BT101" i="1"/>
  <c r="BR101" i="1"/>
  <c r="BP101" i="1"/>
  <c r="BN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J101" i="1"/>
  <c r="AH101" i="1"/>
  <c r="AF101" i="1"/>
  <c r="AD101" i="1"/>
  <c r="AB101" i="1"/>
  <c r="Z101" i="1"/>
  <c r="V101" i="1"/>
  <c r="T101" i="1"/>
  <c r="R101" i="1"/>
  <c r="P101" i="1"/>
  <c r="N101" i="1"/>
  <c r="CM100" i="1"/>
  <c r="CL100" i="1"/>
  <c r="CD100" i="1"/>
  <c r="CB100" i="1"/>
  <c r="BZ100" i="1"/>
  <c r="BX100" i="1"/>
  <c r="BV100" i="1"/>
  <c r="BT100" i="1"/>
  <c r="BR100" i="1"/>
  <c r="BN100" i="1"/>
  <c r="BJ100" i="1"/>
  <c r="BH100" i="1"/>
  <c r="BF100" i="1"/>
  <c r="BD100" i="1"/>
  <c r="BB100" i="1"/>
  <c r="AZ100" i="1"/>
  <c r="AV100" i="1"/>
  <c r="AT100" i="1"/>
  <c r="AR100" i="1"/>
  <c r="AP100" i="1"/>
  <c r="AN100" i="1"/>
  <c r="AJ100" i="1"/>
  <c r="AH100" i="1"/>
  <c r="AF100" i="1"/>
  <c r="AD100" i="1"/>
  <c r="AB100" i="1"/>
  <c r="X100" i="1"/>
  <c r="V100" i="1"/>
  <c r="T100" i="1"/>
  <c r="R100" i="1"/>
  <c r="P100" i="1"/>
  <c r="N100" i="1"/>
  <c r="CM99" i="1"/>
  <c r="CL99" i="1"/>
  <c r="CD99" i="1"/>
  <c r="CB99" i="1"/>
  <c r="BZ99" i="1"/>
  <c r="BX99" i="1"/>
  <c r="BV99" i="1"/>
  <c r="BT99" i="1"/>
  <c r="BR99" i="1"/>
  <c r="BN99" i="1"/>
  <c r="BJ99" i="1"/>
  <c r="BH99" i="1"/>
  <c r="BF99" i="1"/>
  <c r="BD99" i="1"/>
  <c r="BB99" i="1"/>
  <c r="AZ99" i="1"/>
  <c r="AV99" i="1"/>
  <c r="AT99" i="1"/>
  <c r="AR99" i="1"/>
  <c r="AP99" i="1"/>
  <c r="AN99" i="1"/>
  <c r="AJ99" i="1"/>
  <c r="AH99" i="1"/>
  <c r="AF99" i="1"/>
  <c r="AD99" i="1"/>
  <c r="AB99" i="1"/>
  <c r="X99" i="1"/>
  <c r="V99" i="1"/>
  <c r="T99" i="1"/>
  <c r="R99" i="1"/>
  <c r="P99" i="1"/>
  <c r="N99" i="1"/>
  <c r="CM98" i="1"/>
  <c r="CL98" i="1"/>
  <c r="CL83" i="1" s="1"/>
  <c r="CD98" i="1"/>
  <c r="CB98" i="1"/>
  <c r="BZ98" i="1"/>
  <c r="BX98" i="1"/>
  <c r="BV98" i="1"/>
  <c r="BT98" i="1"/>
  <c r="BR98" i="1"/>
  <c r="BN98" i="1"/>
  <c r="BJ98" i="1"/>
  <c r="BH98" i="1"/>
  <c r="BF98" i="1"/>
  <c r="BD98" i="1"/>
  <c r="BB98" i="1"/>
  <c r="AZ98" i="1"/>
  <c r="AV98" i="1"/>
  <c r="AT98" i="1"/>
  <c r="AR98" i="1"/>
  <c r="AP98" i="1"/>
  <c r="AN98" i="1"/>
  <c r="AJ98" i="1"/>
  <c r="AH98" i="1"/>
  <c r="AF98" i="1"/>
  <c r="AD98" i="1"/>
  <c r="AB98" i="1"/>
  <c r="X98" i="1"/>
  <c r="V98" i="1"/>
  <c r="T98" i="1"/>
  <c r="R98" i="1"/>
  <c r="P98" i="1"/>
  <c r="N98" i="1"/>
  <c r="CM97" i="1"/>
  <c r="CL97" i="1"/>
  <c r="CD97" i="1"/>
  <c r="CB97" i="1"/>
  <c r="BZ97" i="1"/>
  <c r="BX97" i="1"/>
  <c r="BV97" i="1"/>
  <c r="BT97" i="1"/>
  <c r="BR97" i="1"/>
  <c r="BN97" i="1"/>
  <c r="BJ97" i="1"/>
  <c r="BH97" i="1"/>
  <c r="BF97" i="1"/>
  <c r="BD97" i="1"/>
  <c r="BB97" i="1"/>
  <c r="AZ97" i="1"/>
  <c r="AV97" i="1"/>
  <c r="AT97" i="1"/>
  <c r="AR97" i="1"/>
  <c r="AP97" i="1"/>
  <c r="AN97" i="1"/>
  <c r="AJ97" i="1"/>
  <c r="AH97" i="1"/>
  <c r="AF97" i="1"/>
  <c r="AD97" i="1"/>
  <c r="AB97" i="1"/>
  <c r="X97" i="1"/>
  <c r="V97" i="1"/>
  <c r="T97" i="1"/>
  <c r="R97" i="1"/>
  <c r="P97" i="1"/>
  <c r="N97" i="1"/>
  <c r="CM96" i="1"/>
  <c r="CL96" i="1"/>
  <c r="CD96" i="1"/>
  <c r="CB96" i="1"/>
  <c r="BZ96" i="1"/>
  <c r="BX96" i="1"/>
  <c r="BV96" i="1"/>
  <c r="BT96" i="1"/>
  <c r="BR96" i="1"/>
  <c r="BN96" i="1"/>
  <c r="BJ96" i="1"/>
  <c r="BH96" i="1"/>
  <c r="BF96" i="1"/>
  <c r="BD96" i="1"/>
  <c r="BB96" i="1"/>
  <c r="AZ96" i="1"/>
  <c r="AV96" i="1"/>
  <c r="AT96" i="1"/>
  <c r="AR96" i="1"/>
  <c r="AP96" i="1"/>
  <c r="AN96" i="1"/>
  <c r="AJ96" i="1"/>
  <c r="AH96" i="1"/>
  <c r="AF96" i="1"/>
  <c r="AD96" i="1"/>
  <c r="AB96" i="1"/>
  <c r="X96" i="1"/>
  <c r="V96" i="1"/>
  <c r="T96" i="1"/>
  <c r="R96" i="1"/>
  <c r="P96" i="1"/>
  <c r="N96" i="1"/>
  <c r="CM95" i="1"/>
  <c r="CH95" i="1"/>
  <c r="CF95" i="1"/>
  <c r="CD95" i="1"/>
  <c r="CB95" i="1"/>
  <c r="BZ95" i="1"/>
  <c r="BX95" i="1"/>
  <c r="BV95" i="1"/>
  <c r="BT95" i="1"/>
  <c r="BR95" i="1"/>
  <c r="BP95" i="1"/>
  <c r="BN95" i="1"/>
  <c r="BJ95" i="1"/>
  <c r="BH95" i="1"/>
  <c r="BF95" i="1"/>
  <c r="BD95" i="1"/>
  <c r="BB95" i="1"/>
  <c r="AZ95" i="1"/>
  <c r="AX95" i="1"/>
  <c r="AV95" i="1"/>
  <c r="AT95" i="1"/>
  <c r="AR95" i="1"/>
  <c r="AP95" i="1"/>
  <c r="AN95" i="1"/>
  <c r="AJ95" i="1"/>
  <c r="AH95" i="1"/>
  <c r="AF95" i="1"/>
  <c r="AD95" i="1"/>
  <c r="AB95" i="1"/>
  <c r="Z95" i="1"/>
  <c r="V95" i="1"/>
  <c r="T95" i="1"/>
  <c r="R95" i="1"/>
  <c r="P95" i="1"/>
  <c r="N95" i="1"/>
  <c r="CM94" i="1"/>
  <c r="CH94" i="1"/>
  <c r="CF94" i="1"/>
  <c r="CD94" i="1"/>
  <c r="CB94" i="1"/>
  <c r="BZ94" i="1"/>
  <c r="BX94" i="1"/>
  <c r="BV94" i="1"/>
  <c r="BT94" i="1"/>
  <c r="BR94" i="1"/>
  <c r="BP94" i="1"/>
  <c r="BN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J94" i="1"/>
  <c r="AH94" i="1"/>
  <c r="AF94" i="1"/>
  <c r="AD94" i="1"/>
  <c r="AB94" i="1"/>
  <c r="Z94" i="1"/>
  <c r="V94" i="1"/>
  <c r="T94" i="1"/>
  <c r="R94" i="1"/>
  <c r="P94" i="1"/>
  <c r="N94" i="1"/>
  <c r="CM93" i="1"/>
  <c r="CH93" i="1"/>
  <c r="CF93" i="1"/>
  <c r="CD93" i="1"/>
  <c r="CB93" i="1"/>
  <c r="BZ93" i="1"/>
  <c r="BX93" i="1"/>
  <c r="BV93" i="1"/>
  <c r="BT93" i="1"/>
  <c r="BR93" i="1"/>
  <c r="BP93" i="1"/>
  <c r="BN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J93" i="1"/>
  <c r="AH93" i="1"/>
  <c r="AF93" i="1"/>
  <c r="AD93" i="1"/>
  <c r="AB93" i="1"/>
  <c r="Z93" i="1"/>
  <c r="V93" i="1"/>
  <c r="T93" i="1"/>
  <c r="R93" i="1"/>
  <c r="P93" i="1"/>
  <c r="N93" i="1"/>
  <c r="CM92" i="1"/>
  <c r="CL92" i="1"/>
  <c r="CH92" i="1"/>
  <c r="CF92" i="1"/>
  <c r="CD92" i="1"/>
  <c r="CB92" i="1"/>
  <c r="BZ92" i="1"/>
  <c r="BX92" i="1"/>
  <c r="BV92" i="1"/>
  <c r="BT92" i="1"/>
  <c r="BR92" i="1"/>
  <c r="BP92" i="1"/>
  <c r="BN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J92" i="1"/>
  <c r="AH92" i="1"/>
  <c r="AF92" i="1"/>
  <c r="AD92" i="1"/>
  <c r="AB92" i="1"/>
  <c r="Z92" i="1"/>
  <c r="V92" i="1"/>
  <c r="T92" i="1"/>
  <c r="R92" i="1"/>
  <c r="P92" i="1"/>
  <c r="N92" i="1"/>
  <c r="CM91" i="1"/>
  <c r="CH91" i="1"/>
  <c r="CF91" i="1"/>
  <c r="CD91" i="1"/>
  <c r="CB91" i="1"/>
  <c r="BZ91" i="1"/>
  <c r="BX91" i="1"/>
  <c r="BV91" i="1"/>
  <c r="BT91" i="1"/>
  <c r="BR91" i="1"/>
  <c r="BP91" i="1"/>
  <c r="BN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J91" i="1"/>
  <c r="AH91" i="1"/>
  <c r="AF91" i="1"/>
  <c r="AD91" i="1"/>
  <c r="AB91" i="1"/>
  <c r="Z91" i="1"/>
  <c r="V91" i="1"/>
  <c r="T91" i="1"/>
  <c r="R91" i="1"/>
  <c r="P91" i="1"/>
  <c r="N91" i="1"/>
  <c r="CM90" i="1"/>
  <c r="CH90" i="1"/>
  <c r="CF90" i="1"/>
  <c r="CD90" i="1"/>
  <c r="CB90" i="1"/>
  <c r="BZ90" i="1"/>
  <c r="BX90" i="1"/>
  <c r="BV90" i="1"/>
  <c r="BT90" i="1"/>
  <c r="BR90" i="1"/>
  <c r="BP90" i="1"/>
  <c r="BN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J90" i="1"/>
  <c r="AH90" i="1"/>
  <c r="AF90" i="1"/>
  <c r="AD90" i="1"/>
  <c r="AB90" i="1"/>
  <c r="Z90" i="1"/>
  <c r="V90" i="1"/>
  <c r="T90" i="1"/>
  <c r="R90" i="1"/>
  <c r="P90" i="1"/>
  <c r="N90" i="1"/>
  <c r="CM89" i="1"/>
  <c r="CH89" i="1"/>
  <c r="CF89" i="1"/>
  <c r="CD89" i="1"/>
  <c r="CB89" i="1"/>
  <c r="BZ89" i="1"/>
  <c r="BX89" i="1"/>
  <c r="BV89" i="1"/>
  <c r="BT89" i="1"/>
  <c r="BR89" i="1"/>
  <c r="BP89" i="1"/>
  <c r="BN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J89" i="1"/>
  <c r="AH89" i="1"/>
  <c r="AF89" i="1"/>
  <c r="AD89" i="1"/>
  <c r="AB89" i="1"/>
  <c r="Z89" i="1"/>
  <c r="V89" i="1"/>
  <c r="T89" i="1"/>
  <c r="R89" i="1"/>
  <c r="P89" i="1"/>
  <c r="N89" i="1"/>
  <c r="CM88" i="1"/>
  <c r="CH88" i="1"/>
  <c r="CF88" i="1"/>
  <c r="CD88" i="1"/>
  <c r="CB88" i="1"/>
  <c r="BZ88" i="1"/>
  <c r="BX88" i="1"/>
  <c r="BV88" i="1"/>
  <c r="BT88" i="1"/>
  <c r="BR88" i="1"/>
  <c r="BP88" i="1"/>
  <c r="BN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J88" i="1"/>
  <c r="AH88" i="1"/>
  <c r="AF88" i="1"/>
  <c r="AD88" i="1"/>
  <c r="AB88" i="1"/>
  <c r="Z88" i="1"/>
  <c r="V88" i="1"/>
  <c r="T88" i="1"/>
  <c r="R88" i="1"/>
  <c r="P88" i="1"/>
  <c r="N88" i="1"/>
  <c r="CM87" i="1"/>
  <c r="CL87" i="1"/>
  <c r="CD87" i="1"/>
  <c r="CB87" i="1"/>
  <c r="BZ87" i="1"/>
  <c r="BX87" i="1"/>
  <c r="BV87" i="1"/>
  <c r="BT87" i="1"/>
  <c r="BR87" i="1"/>
  <c r="BN87" i="1"/>
  <c r="BJ87" i="1"/>
  <c r="BH87" i="1"/>
  <c r="BF87" i="1"/>
  <c r="BD87" i="1"/>
  <c r="BB87" i="1"/>
  <c r="BB83" i="1" s="1"/>
  <c r="AZ87" i="1"/>
  <c r="AV87" i="1"/>
  <c r="AT87" i="1"/>
  <c r="AR87" i="1"/>
  <c r="AP87" i="1"/>
  <c r="AN87" i="1"/>
  <c r="AJ87" i="1"/>
  <c r="AH87" i="1"/>
  <c r="AF87" i="1"/>
  <c r="AD87" i="1"/>
  <c r="AB87" i="1"/>
  <c r="X87" i="1"/>
  <c r="V87" i="1"/>
  <c r="T87" i="1"/>
  <c r="R87" i="1"/>
  <c r="P87" i="1"/>
  <c r="N87" i="1"/>
  <c r="CM86" i="1"/>
  <c r="CH86" i="1"/>
  <c r="CF86" i="1"/>
  <c r="CD86" i="1"/>
  <c r="CB86" i="1"/>
  <c r="BZ86" i="1"/>
  <c r="BX86" i="1"/>
  <c r="BV86" i="1"/>
  <c r="BT86" i="1"/>
  <c r="BR86" i="1"/>
  <c r="BP86" i="1"/>
  <c r="BN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J86" i="1"/>
  <c r="AH86" i="1"/>
  <c r="AF86" i="1"/>
  <c r="AD86" i="1"/>
  <c r="AB86" i="1"/>
  <c r="Z86" i="1"/>
  <c r="V86" i="1"/>
  <c r="T86" i="1"/>
  <c r="R86" i="1"/>
  <c r="P86" i="1"/>
  <c r="N86" i="1"/>
  <c r="CM85" i="1"/>
  <c r="CH85" i="1"/>
  <c r="CF85" i="1"/>
  <c r="CD85" i="1"/>
  <c r="CB85" i="1"/>
  <c r="BZ85" i="1"/>
  <c r="BX85" i="1"/>
  <c r="BV85" i="1"/>
  <c r="BV83" i="1" s="1"/>
  <c r="BT85" i="1"/>
  <c r="BR85" i="1"/>
  <c r="BP85" i="1"/>
  <c r="BN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J85" i="1"/>
  <c r="AH85" i="1"/>
  <c r="AF85" i="1"/>
  <c r="AD85" i="1"/>
  <c r="AB85" i="1"/>
  <c r="Z85" i="1"/>
  <c r="V85" i="1"/>
  <c r="T85" i="1"/>
  <c r="R85" i="1"/>
  <c r="P85" i="1"/>
  <c r="N85" i="1"/>
  <c r="EM84" i="1"/>
  <c r="EL84" i="1"/>
  <c r="CM84" i="1"/>
  <c r="CH84" i="1"/>
  <c r="CF84" i="1"/>
  <c r="CD84" i="1"/>
  <c r="CB84" i="1"/>
  <c r="BZ84" i="1"/>
  <c r="BX84" i="1"/>
  <c r="BV84" i="1"/>
  <c r="BT84" i="1"/>
  <c r="BR84" i="1"/>
  <c r="BP84" i="1"/>
  <c r="BN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J84" i="1"/>
  <c r="AH84" i="1"/>
  <c r="AF84" i="1"/>
  <c r="AD84" i="1"/>
  <c r="AB84" i="1"/>
  <c r="Z84" i="1"/>
  <c r="Z83" i="1" s="1"/>
  <c r="V84" i="1"/>
  <c r="T84" i="1"/>
  <c r="R84" i="1"/>
  <c r="P84" i="1"/>
  <c r="N84" i="1"/>
  <c r="CK83" i="1"/>
  <c r="CJ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L83" i="1"/>
  <c r="BK83" i="1"/>
  <c r="BI83" i="1"/>
  <c r="BG83" i="1"/>
  <c r="BE83" i="1"/>
  <c r="BC83" i="1"/>
  <c r="BA83" i="1"/>
  <c r="AY83" i="1"/>
  <c r="AW83" i="1"/>
  <c r="AV83" i="1"/>
  <c r="AU83" i="1"/>
  <c r="AS83" i="1"/>
  <c r="AQ83" i="1"/>
  <c r="AO83" i="1"/>
  <c r="AM83" i="1"/>
  <c r="AL83" i="1"/>
  <c r="AK83" i="1"/>
  <c r="AI83" i="1"/>
  <c r="AG83" i="1"/>
  <c r="AE83" i="1"/>
  <c r="AC83" i="1"/>
  <c r="AA83" i="1"/>
  <c r="Y83" i="1"/>
  <c r="W83" i="1"/>
  <c r="U83" i="1"/>
  <c r="S83" i="1"/>
  <c r="R83" i="1"/>
  <c r="Q83" i="1"/>
  <c r="O83" i="1"/>
  <c r="M83" i="1"/>
  <c r="CM82" i="1"/>
  <c r="CH82" i="1"/>
  <c r="CF82" i="1"/>
  <c r="CF78" i="1" s="1"/>
  <c r="CD82" i="1"/>
  <c r="CB82" i="1"/>
  <c r="BZ82" i="1"/>
  <c r="BX82" i="1"/>
  <c r="BV82" i="1"/>
  <c r="BT82" i="1"/>
  <c r="BR82" i="1"/>
  <c r="BP82" i="1"/>
  <c r="BN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J82" i="1"/>
  <c r="AH82" i="1"/>
  <c r="AF82" i="1"/>
  <c r="AD82" i="1"/>
  <c r="AB82" i="1"/>
  <c r="Z82" i="1"/>
  <c r="V82" i="1"/>
  <c r="T82" i="1"/>
  <c r="R82" i="1"/>
  <c r="P82" i="1"/>
  <c r="N82" i="1"/>
  <c r="CM81" i="1"/>
  <c r="CH81" i="1"/>
  <c r="CF81" i="1"/>
  <c r="CD81" i="1"/>
  <c r="CD78" i="1" s="1"/>
  <c r="CB81" i="1"/>
  <c r="BZ81" i="1"/>
  <c r="BX81" i="1"/>
  <c r="BV81" i="1"/>
  <c r="BT81" i="1"/>
  <c r="BR81" i="1"/>
  <c r="BR78" i="1" s="1"/>
  <c r="BP81" i="1"/>
  <c r="BN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J81" i="1"/>
  <c r="AH81" i="1"/>
  <c r="AF81" i="1"/>
  <c r="AD81" i="1"/>
  <c r="AD78" i="1" s="1"/>
  <c r="AB81" i="1"/>
  <c r="Z81" i="1"/>
  <c r="V81" i="1"/>
  <c r="T81" i="1"/>
  <c r="R81" i="1"/>
  <c r="P81" i="1"/>
  <c r="CN81" i="1" s="1"/>
  <c r="N81" i="1"/>
  <c r="CM80" i="1"/>
  <c r="CH80" i="1"/>
  <c r="CF80" i="1"/>
  <c r="CD80" i="1"/>
  <c r="CB80" i="1"/>
  <c r="CB78" i="1" s="1"/>
  <c r="BZ80" i="1"/>
  <c r="BX80" i="1"/>
  <c r="BV80" i="1"/>
  <c r="BT80" i="1"/>
  <c r="BR80" i="1"/>
  <c r="BP80" i="1"/>
  <c r="BP78" i="1" s="1"/>
  <c r="BN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J80" i="1"/>
  <c r="AH80" i="1"/>
  <c r="AF80" i="1"/>
  <c r="AD80" i="1"/>
  <c r="AB80" i="1"/>
  <c r="Z80" i="1"/>
  <c r="V80" i="1"/>
  <c r="T80" i="1"/>
  <c r="R80" i="1"/>
  <c r="P80" i="1"/>
  <c r="N80" i="1"/>
  <c r="CM79" i="1"/>
  <c r="CH79" i="1"/>
  <c r="CH78" i="1" s="1"/>
  <c r="CF79" i="1"/>
  <c r="CD79" i="1"/>
  <c r="CB79" i="1"/>
  <c r="BZ79" i="1"/>
  <c r="BZ78" i="1" s="1"/>
  <c r="BX79" i="1"/>
  <c r="BV79" i="1"/>
  <c r="BV78" i="1" s="1"/>
  <c r="BT79" i="1"/>
  <c r="BR79" i="1"/>
  <c r="BP79" i="1"/>
  <c r="BN79" i="1"/>
  <c r="BN78" i="1" s="1"/>
  <c r="BJ79" i="1"/>
  <c r="BH79" i="1"/>
  <c r="BH78" i="1" s="1"/>
  <c r="BF79" i="1"/>
  <c r="BD79" i="1"/>
  <c r="BB79" i="1"/>
  <c r="BB78" i="1" s="1"/>
  <c r="AZ79" i="1"/>
  <c r="AZ78" i="1" s="1"/>
  <c r="AX79" i="1"/>
  <c r="AV79" i="1"/>
  <c r="AT79" i="1"/>
  <c r="AR79" i="1"/>
  <c r="AP79" i="1"/>
  <c r="AP78" i="1" s="1"/>
  <c r="AN79" i="1"/>
  <c r="AJ79" i="1"/>
  <c r="AH79" i="1"/>
  <c r="AH78" i="1" s="1"/>
  <c r="AF79" i="1"/>
  <c r="AD79" i="1"/>
  <c r="AB79" i="1"/>
  <c r="Z79" i="1"/>
  <c r="V79" i="1"/>
  <c r="T79" i="1"/>
  <c r="T78" i="1" s="1"/>
  <c r="R79" i="1"/>
  <c r="P79" i="1"/>
  <c r="N79" i="1"/>
  <c r="CL78" i="1"/>
  <c r="CK78" i="1"/>
  <c r="CJ78" i="1"/>
  <c r="CI78" i="1"/>
  <c r="CG78" i="1"/>
  <c r="CE78" i="1"/>
  <c r="CC78" i="1"/>
  <c r="CA78" i="1"/>
  <c r="BY78" i="1"/>
  <c r="BW78" i="1"/>
  <c r="BU78" i="1"/>
  <c r="BT78" i="1"/>
  <c r="BS78" i="1"/>
  <c r="BQ78" i="1"/>
  <c r="BO78" i="1"/>
  <c r="BM78" i="1"/>
  <c r="BL78" i="1"/>
  <c r="BK78" i="1"/>
  <c r="BI78" i="1"/>
  <c r="BG78" i="1"/>
  <c r="BE78" i="1"/>
  <c r="BC78" i="1"/>
  <c r="BA78" i="1"/>
  <c r="AY78" i="1"/>
  <c r="AW78" i="1"/>
  <c r="AV78" i="1"/>
  <c r="AU78" i="1"/>
  <c r="AS78" i="1"/>
  <c r="AQ78" i="1"/>
  <c r="AO78" i="1"/>
  <c r="AN78" i="1"/>
  <c r="AM78" i="1"/>
  <c r="AL78" i="1"/>
  <c r="AK78" i="1"/>
  <c r="AI78" i="1"/>
  <c r="AG78" i="1"/>
  <c r="AE78" i="1"/>
  <c r="AC78" i="1"/>
  <c r="AA78" i="1"/>
  <c r="Y78" i="1"/>
  <c r="X78" i="1"/>
  <c r="W78" i="1"/>
  <c r="U78" i="1"/>
  <c r="S78" i="1"/>
  <c r="Q78" i="1"/>
  <c r="O78" i="1"/>
  <c r="M78" i="1"/>
  <c r="CM77" i="1"/>
  <c r="CM76" i="1" s="1"/>
  <c r="CH77" i="1"/>
  <c r="CH76" i="1" s="1"/>
  <c r="CF77" i="1"/>
  <c r="CD77" i="1"/>
  <c r="CB77" i="1"/>
  <c r="CB76" i="1" s="1"/>
  <c r="BZ77" i="1"/>
  <c r="BZ76" i="1" s="1"/>
  <c r="BX77" i="1"/>
  <c r="BX76" i="1" s="1"/>
  <c r="BV77" i="1"/>
  <c r="BV76" i="1" s="1"/>
  <c r="BT77" i="1"/>
  <c r="BR77" i="1"/>
  <c r="BR76" i="1" s="1"/>
  <c r="BP77" i="1"/>
  <c r="BP76" i="1" s="1"/>
  <c r="BN77" i="1"/>
  <c r="BN76" i="1" s="1"/>
  <c r="BJ77" i="1"/>
  <c r="BJ76" i="1" s="1"/>
  <c r="BH77" i="1"/>
  <c r="BH76" i="1" s="1"/>
  <c r="BF77" i="1"/>
  <c r="BD77" i="1"/>
  <c r="BD76" i="1" s="1"/>
  <c r="BB77" i="1"/>
  <c r="BB76" i="1" s="1"/>
  <c r="AZ77" i="1"/>
  <c r="AX77" i="1"/>
  <c r="AX76" i="1" s="1"/>
  <c r="AV77" i="1"/>
  <c r="AV76" i="1" s="1"/>
  <c r="AT77" i="1"/>
  <c r="AT76" i="1" s="1"/>
  <c r="AR77" i="1"/>
  <c r="AR76" i="1" s="1"/>
  <c r="AP77" i="1"/>
  <c r="AP76" i="1" s="1"/>
  <c r="AN77" i="1"/>
  <c r="AJ77" i="1"/>
  <c r="AH77" i="1"/>
  <c r="AH76" i="1" s="1"/>
  <c r="AF77" i="1"/>
  <c r="AD77" i="1"/>
  <c r="AD76" i="1" s="1"/>
  <c r="AB77" i="1"/>
  <c r="Z77" i="1"/>
  <c r="Z76" i="1" s="1"/>
  <c r="V77" i="1"/>
  <c r="V76" i="1" s="1"/>
  <c r="T77" i="1"/>
  <c r="T76" i="1" s="1"/>
  <c r="R77" i="1"/>
  <c r="P77" i="1"/>
  <c r="N77" i="1"/>
  <c r="N76" i="1" s="1"/>
  <c r="CL76" i="1"/>
  <c r="CK76" i="1"/>
  <c r="CJ76" i="1"/>
  <c r="CI76" i="1"/>
  <c r="CG76" i="1"/>
  <c r="CF76" i="1"/>
  <c r="CE76" i="1"/>
  <c r="CD76" i="1"/>
  <c r="CC76" i="1"/>
  <c r="CA76" i="1"/>
  <c r="BY76" i="1"/>
  <c r="BW76" i="1"/>
  <c r="BU76" i="1"/>
  <c r="BT76" i="1"/>
  <c r="BS76" i="1"/>
  <c r="BQ76" i="1"/>
  <c r="BO76" i="1"/>
  <c r="BM76" i="1"/>
  <c r="BL76" i="1"/>
  <c r="BK76" i="1"/>
  <c r="BI76" i="1"/>
  <c r="BG76" i="1"/>
  <c r="BF76" i="1"/>
  <c r="BE76" i="1"/>
  <c r="BC76" i="1"/>
  <c r="BA76" i="1"/>
  <c r="AZ76" i="1"/>
  <c r="AY76" i="1"/>
  <c r="AW76" i="1"/>
  <c r="AU76" i="1"/>
  <c r="AS76" i="1"/>
  <c r="AQ76" i="1"/>
  <c r="AO76" i="1"/>
  <c r="AN76" i="1"/>
  <c r="AM76" i="1"/>
  <c r="AL76" i="1"/>
  <c r="AK76" i="1"/>
  <c r="AJ76" i="1"/>
  <c r="AI76" i="1"/>
  <c r="AG76" i="1"/>
  <c r="AF76" i="1"/>
  <c r="AE76" i="1"/>
  <c r="AC76" i="1"/>
  <c r="AB76" i="1"/>
  <c r="AA76" i="1"/>
  <c r="Y76" i="1"/>
  <c r="X76" i="1"/>
  <c r="W76" i="1"/>
  <c r="U76" i="1"/>
  <c r="S76" i="1"/>
  <c r="R76" i="1"/>
  <c r="Q76" i="1"/>
  <c r="P76" i="1"/>
  <c r="O76" i="1"/>
  <c r="M76" i="1"/>
  <c r="CM75" i="1"/>
  <c r="CH75" i="1"/>
  <c r="CF75" i="1"/>
  <c r="CD75" i="1"/>
  <c r="CB75" i="1"/>
  <c r="BZ75" i="1"/>
  <c r="BZ73" i="1" s="1"/>
  <c r="BX75" i="1"/>
  <c r="BV75" i="1"/>
  <c r="BT75" i="1"/>
  <c r="BR75" i="1"/>
  <c r="BP75" i="1"/>
  <c r="BN75" i="1"/>
  <c r="BJ75" i="1"/>
  <c r="BH75" i="1"/>
  <c r="BF75" i="1"/>
  <c r="BD75" i="1"/>
  <c r="BB75" i="1"/>
  <c r="AZ75" i="1"/>
  <c r="AX75" i="1"/>
  <c r="AV75" i="1"/>
  <c r="AT75" i="1"/>
  <c r="AR75" i="1"/>
  <c r="AP75" i="1"/>
  <c r="AN75" i="1"/>
  <c r="AJ75" i="1"/>
  <c r="AH75" i="1"/>
  <c r="AF75" i="1"/>
  <c r="AD75" i="1"/>
  <c r="AB75" i="1"/>
  <c r="Z75" i="1"/>
  <c r="V75" i="1"/>
  <c r="T75" i="1"/>
  <c r="R75" i="1"/>
  <c r="P75" i="1"/>
  <c r="N75" i="1"/>
  <c r="CM74" i="1"/>
  <c r="CH74" i="1"/>
  <c r="CF74" i="1"/>
  <c r="CD74" i="1"/>
  <c r="CB74" i="1"/>
  <c r="BZ74" i="1"/>
  <c r="BX74" i="1"/>
  <c r="BX73" i="1" s="1"/>
  <c r="BV74" i="1"/>
  <c r="BT74" i="1"/>
  <c r="BR74" i="1"/>
  <c r="BP74" i="1"/>
  <c r="BN74" i="1"/>
  <c r="BJ74" i="1"/>
  <c r="BH74" i="1"/>
  <c r="BF74" i="1"/>
  <c r="BD74" i="1"/>
  <c r="BB74" i="1"/>
  <c r="AZ74" i="1"/>
  <c r="AX74" i="1"/>
  <c r="AX73" i="1" s="1"/>
  <c r="AV74" i="1"/>
  <c r="AT74" i="1"/>
  <c r="AR74" i="1"/>
  <c r="AP74" i="1"/>
  <c r="AN74" i="1"/>
  <c r="AJ74" i="1"/>
  <c r="AJ73" i="1" s="1"/>
  <c r="AH74" i="1"/>
  <c r="AF74" i="1"/>
  <c r="AD74" i="1"/>
  <c r="AB74" i="1"/>
  <c r="Z74" i="1"/>
  <c r="V74" i="1"/>
  <c r="V73" i="1" s="1"/>
  <c r="T74" i="1"/>
  <c r="R74" i="1"/>
  <c r="P74" i="1"/>
  <c r="N74" i="1"/>
  <c r="CL73" i="1"/>
  <c r="CK73" i="1"/>
  <c r="CJ73" i="1"/>
  <c r="CI73" i="1"/>
  <c r="CG73" i="1"/>
  <c r="CE73" i="1"/>
  <c r="CC73" i="1"/>
  <c r="CA73" i="1"/>
  <c r="BY73" i="1"/>
  <c r="BW73" i="1"/>
  <c r="BU73" i="1"/>
  <c r="BS73" i="1"/>
  <c r="BQ73" i="1"/>
  <c r="BP73" i="1"/>
  <c r="BO73" i="1"/>
  <c r="BM73" i="1"/>
  <c r="BL73" i="1"/>
  <c r="BK73" i="1"/>
  <c r="BJ73" i="1"/>
  <c r="BI73" i="1"/>
  <c r="BG73" i="1"/>
  <c r="BE73" i="1"/>
  <c r="BC73" i="1"/>
  <c r="BA73" i="1"/>
  <c r="AY73" i="1"/>
  <c r="AW73" i="1"/>
  <c r="AU73" i="1"/>
  <c r="AS73" i="1"/>
  <c r="AR73" i="1"/>
  <c r="AQ73" i="1"/>
  <c r="AP73" i="1"/>
  <c r="AO73" i="1"/>
  <c r="AM73" i="1"/>
  <c r="AL73" i="1"/>
  <c r="AK73" i="1"/>
  <c r="AI73" i="1"/>
  <c r="AG73" i="1"/>
  <c r="AE73" i="1"/>
  <c r="AC73" i="1"/>
  <c r="AA73" i="1"/>
  <c r="Z73" i="1"/>
  <c r="Y73" i="1"/>
  <c r="X73" i="1"/>
  <c r="W73" i="1"/>
  <c r="U73" i="1"/>
  <c r="T73" i="1"/>
  <c r="S73" i="1"/>
  <c r="Q73" i="1"/>
  <c r="O73" i="1"/>
  <c r="N73" i="1"/>
  <c r="M73" i="1"/>
  <c r="CM72" i="1"/>
  <c r="CH72" i="1"/>
  <c r="CF72" i="1"/>
  <c r="CD72" i="1"/>
  <c r="CB72" i="1"/>
  <c r="CB69" i="1" s="1"/>
  <c r="BZ72" i="1"/>
  <c r="BX72" i="1"/>
  <c r="BV72" i="1"/>
  <c r="BV69" i="1" s="1"/>
  <c r="BT72" i="1"/>
  <c r="BR72" i="1"/>
  <c r="BP72" i="1"/>
  <c r="BN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J72" i="1"/>
  <c r="AH72" i="1"/>
  <c r="AF72" i="1"/>
  <c r="AD72" i="1"/>
  <c r="AB72" i="1"/>
  <c r="Z72" i="1"/>
  <c r="V72" i="1"/>
  <c r="T72" i="1"/>
  <c r="R72" i="1"/>
  <c r="P72" i="1"/>
  <c r="N72" i="1"/>
  <c r="CM71" i="1"/>
  <c r="CH71" i="1"/>
  <c r="CF71" i="1"/>
  <c r="CF69" i="1" s="1"/>
  <c r="CD71" i="1"/>
  <c r="CB71" i="1"/>
  <c r="BZ71" i="1"/>
  <c r="BX71" i="1"/>
  <c r="BV71" i="1"/>
  <c r="BT71" i="1"/>
  <c r="BT69" i="1" s="1"/>
  <c r="BR71" i="1"/>
  <c r="BP71" i="1"/>
  <c r="BN71" i="1"/>
  <c r="BJ71" i="1"/>
  <c r="BH71" i="1"/>
  <c r="BF71" i="1"/>
  <c r="BF69" i="1" s="1"/>
  <c r="BD71" i="1"/>
  <c r="BB71" i="1"/>
  <c r="AZ71" i="1"/>
  <c r="AX71" i="1"/>
  <c r="AV71" i="1"/>
  <c r="AT71" i="1"/>
  <c r="AT69" i="1" s="1"/>
  <c r="AR71" i="1"/>
  <c r="AP71" i="1"/>
  <c r="AN71" i="1"/>
  <c r="AJ71" i="1"/>
  <c r="AH71" i="1"/>
  <c r="AF71" i="1"/>
  <c r="AD71" i="1"/>
  <c r="AB71" i="1"/>
  <c r="Z71" i="1"/>
  <c r="V71" i="1"/>
  <c r="T71" i="1"/>
  <c r="T69" i="1" s="1"/>
  <c r="R71" i="1"/>
  <c r="R69" i="1" s="1"/>
  <c r="P71" i="1"/>
  <c r="N71" i="1"/>
  <c r="CM70" i="1"/>
  <c r="CH70" i="1"/>
  <c r="CF70" i="1"/>
  <c r="CD70" i="1"/>
  <c r="CD69" i="1" s="1"/>
  <c r="CB70" i="1"/>
  <c r="BZ70" i="1"/>
  <c r="BX70" i="1"/>
  <c r="BV70" i="1"/>
  <c r="BT70" i="1"/>
  <c r="BR70" i="1"/>
  <c r="BR69" i="1" s="1"/>
  <c r="BP70" i="1"/>
  <c r="BN70" i="1"/>
  <c r="BJ70" i="1"/>
  <c r="BH70" i="1"/>
  <c r="BF70" i="1"/>
  <c r="BD70" i="1"/>
  <c r="BD69" i="1" s="1"/>
  <c r="BB70" i="1"/>
  <c r="AZ70" i="1"/>
  <c r="AX70" i="1"/>
  <c r="AX69" i="1" s="1"/>
  <c r="AV70" i="1"/>
  <c r="AT70" i="1"/>
  <c r="AR70" i="1"/>
  <c r="AR69" i="1" s="1"/>
  <c r="AP70" i="1"/>
  <c r="AN70" i="1"/>
  <c r="AJ70" i="1"/>
  <c r="AH70" i="1"/>
  <c r="AF70" i="1"/>
  <c r="AF69" i="1" s="1"/>
  <c r="AD70" i="1"/>
  <c r="AD69" i="1" s="1"/>
  <c r="AB70" i="1"/>
  <c r="Z70" i="1"/>
  <c r="Z69" i="1" s="1"/>
  <c r="V70" i="1"/>
  <c r="T70" i="1"/>
  <c r="R70" i="1"/>
  <c r="P70" i="1"/>
  <c r="P69" i="1" s="1"/>
  <c r="N70" i="1"/>
  <c r="CL69" i="1"/>
  <c r="CK69" i="1"/>
  <c r="CJ69" i="1"/>
  <c r="CI69" i="1"/>
  <c r="CH69" i="1"/>
  <c r="CG69" i="1"/>
  <c r="CE69" i="1"/>
  <c r="CC69" i="1"/>
  <c r="CA69" i="1"/>
  <c r="BY69" i="1"/>
  <c r="BW69" i="1"/>
  <c r="BU69" i="1"/>
  <c r="BS69" i="1"/>
  <c r="BQ69" i="1"/>
  <c r="BP69" i="1"/>
  <c r="BO69" i="1"/>
  <c r="BM69" i="1"/>
  <c r="BL69" i="1"/>
  <c r="BK69" i="1"/>
  <c r="BJ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L69" i="1"/>
  <c r="AK69" i="1"/>
  <c r="AI69" i="1"/>
  <c r="AG69" i="1"/>
  <c r="AE69" i="1"/>
  <c r="AC69" i="1"/>
  <c r="AA69" i="1"/>
  <c r="Y69" i="1"/>
  <c r="X69" i="1"/>
  <c r="W69" i="1"/>
  <c r="U69" i="1"/>
  <c r="S69" i="1"/>
  <c r="Q69" i="1"/>
  <c r="O69" i="1"/>
  <c r="N69" i="1"/>
  <c r="M69" i="1"/>
  <c r="CM68" i="1"/>
  <c r="CH68" i="1"/>
  <c r="CF68" i="1"/>
  <c r="CF66" i="1" s="1"/>
  <c r="CD68" i="1"/>
  <c r="CB68" i="1"/>
  <c r="CB66" i="1" s="1"/>
  <c r="BZ68" i="1"/>
  <c r="BX68" i="1"/>
  <c r="BV68" i="1"/>
  <c r="BT68" i="1"/>
  <c r="BT66" i="1" s="1"/>
  <c r="BR68" i="1"/>
  <c r="BP68" i="1"/>
  <c r="BN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J68" i="1"/>
  <c r="AH68" i="1"/>
  <c r="AF68" i="1"/>
  <c r="AF66" i="1" s="1"/>
  <c r="AD68" i="1"/>
  <c r="AB68" i="1"/>
  <c r="AB66" i="1" s="1"/>
  <c r="Z68" i="1"/>
  <c r="V68" i="1"/>
  <c r="T68" i="1"/>
  <c r="R68" i="1"/>
  <c r="R66" i="1" s="1"/>
  <c r="P68" i="1"/>
  <c r="N68" i="1"/>
  <c r="N66" i="1" s="1"/>
  <c r="CM67" i="1"/>
  <c r="CH67" i="1"/>
  <c r="CF67" i="1"/>
  <c r="CD67" i="1"/>
  <c r="CD66" i="1" s="1"/>
  <c r="CB67" i="1"/>
  <c r="BZ67" i="1"/>
  <c r="BZ66" i="1" s="1"/>
  <c r="BX67" i="1"/>
  <c r="BX66" i="1" s="1"/>
  <c r="BV67" i="1"/>
  <c r="BT67" i="1"/>
  <c r="BR67" i="1"/>
  <c r="BP67" i="1"/>
  <c r="BN67" i="1"/>
  <c r="BN66" i="1" s="1"/>
  <c r="BJ67" i="1"/>
  <c r="BH67" i="1"/>
  <c r="BF67" i="1"/>
  <c r="BD67" i="1"/>
  <c r="BB67" i="1"/>
  <c r="AZ67" i="1"/>
  <c r="AZ66" i="1" s="1"/>
  <c r="AX67" i="1"/>
  <c r="AV67" i="1"/>
  <c r="AT67" i="1"/>
  <c r="AR67" i="1"/>
  <c r="AR66" i="1" s="1"/>
  <c r="AP67" i="1"/>
  <c r="AN67" i="1"/>
  <c r="AJ67" i="1"/>
  <c r="AJ66" i="1" s="1"/>
  <c r="AH67" i="1"/>
  <c r="AF67" i="1"/>
  <c r="AD67" i="1"/>
  <c r="AD66" i="1" s="1"/>
  <c r="AB67" i="1"/>
  <c r="Z67" i="1"/>
  <c r="Z66" i="1" s="1"/>
  <c r="V67" i="1"/>
  <c r="V66" i="1" s="1"/>
  <c r="T67" i="1"/>
  <c r="R67" i="1"/>
  <c r="P67" i="1"/>
  <c r="P66" i="1" s="1"/>
  <c r="N67" i="1"/>
  <c r="CM66" i="1"/>
  <c r="CL66" i="1"/>
  <c r="CK66" i="1"/>
  <c r="CJ66" i="1"/>
  <c r="CI66" i="1"/>
  <c r="CG66" i="1"/>
  <c r="CE66" i="1"/>
  <c r="CC66" i="1"/>
  <c r="CA66" i="1"/>
  <c r="BY66" i="1"/>
  <c r="BW66" i="1"/>
  <c r="BU66" i="1"/>
  <c r="BS66" i="1"/>
  <c r="BR66" i="1"/>
  <c r="BQ66" i="1"/>
  <c r="BP66" i="1"/>
  <c r="BO66" i="1"/>
  <c r="BM66" i="1"/>
  <c r="BL66" i="1"/>
  <c r="BK66" i="1"/>
  <c r="BJ66" i="1"/>
  <c r="BI66" i="1"/>
  <c r="BG66" i="1"/>
  <c r="BE66" i="1"/>
  <c r="BD66" i="1"/>
  <c r="BC66" i="1"/>
  <c r="BB66" i="1"/>
  <c r="BA66" i="1"/>
  <c r="AY66" i="1"/>
  <c r="AX66" i="1"/>
  <c r="AW66" i="1"/>
  <c r="AU66" i="1"/>
  <c r="AS66" i="1"/>
  <c r="AQ66" i="1"/>
  <c r="AP66" i="1"/>
  <c r="AO66" i="1"/>
  <c r="AN66" i="1"/>
  <c r="AM66" i="1"/>
  <c r="AL66" i="1"/>
  <c r="AK66" i="1"/>
  <c r="AI66" i="1"/>
  <c r="AG66" i="1"/>
  <c r="AE66" i="1"/>
  <c r="AC66" i="1"/>
  <c r="AA66" i="1"/>
  <c r="Y66" i="1"/>
  <c r="X66" i="1"/>
  <c r="W66" i="1"/>
  <c r="U66" i="1"/>
  <c r="S66" i="1"/>
  <c r="Q66" i="1"/>
  <c r="O66" i="1"/>
  <c r="M66" i="1"/>
  <c r="CM65" i="1"/>
  <c r="CH65" i="1"/>
  <c r="CF65" i="1"/>
  <c r="CF63" i="1" s="1"/>
  <c r="CD65" i="1"/>
  <c r="CB65" i="1"/>
  <c r="BZ65" i="1"/>
  <c r="BX65" i="1"/>
  <c r="BX63" i="1" s="1"/>
  <c r="BV65" i="1"/>
  <c r="BT65" i="1"/>
  <c r="BR65" i="1"/>
  <c r="BP65" i="1"/>
  <c r="BN65" i="1"/>
  <c r="BN63" i="1" s="1"/>
  <c r="BJ65" i="1"/>
  <c r="BJ63" i="1" s="1"/>
  <c r="BH65" i="1"/>
  <c r="BF65" i="1"/>
  <c r="BD65" i="1"/>
  <c r="BB65" i="1"/>
  <c r="AZ65" i="1"/>
  <c r="AX65" i="1"/>
  <c r="AX63" i="1" s="1"/>
  <c r="AV65" i="1"/>
  <c r="AT65" i="1"/>
  <c r="AR65" i="1"/>
  <c r="AP65" i="1"/>
  <c r="AN65" i="1"/>
  <c r="AJ65" i="1"/>
  <c r="AJ63" i="1" s="1"/>
  <c r="AH65" i="1"/>
  <c r="AF65" i="1"/>
  <c r="AD65" i="1"/>
  <c r="AB65" i="1"/>
  <c r="Z65" i="1"/>
  <c r="V65" i="1"/>
  <c r="V63" i="1" s="1"/>
  <c r="T65" i="1"/>
  <c r="R65" i="1"/>
  <c r="P65" i="1"/>
  <c r="N65" i="1"/>
  <c r="CM64" i="1"/>
  <c r="CM63" i="1" s="1"/>
  <c r="CH64" i="1"/>
  <c r="CH63" i="1" s="1"/>
  <c r="CF64" i="1"/>
  <c r="CD64" i="1"/>
  <c r="CD63" i="1" s="1"/>
  <c r="CB64" i="1"/>
  <c r="BZ64" i="1"/>
  <c r="BX64" i="1"/>
  <c r="BV64" i="1"/>
  <c r="BV63" i="1" s="1"/>
  <c r="BT64" i="1"/>
  <c r="BR64" i="1"/>
  <c r="BR63" i="1" s="1"/>
  <c r="BP64" i="1"/>
  <c r="BN64" i="1"/>
  <c r="BJ64" i="1"/>
  <c r="BH64" i="1"/>
  <c r="BH63" i="1" s="1"/>
  <c r="BF64" i="1"/>
  <c r="BD64" i="1"/>
  <c r="BD63" i="1" s="1"/>
  <c r="BB64" i="1"/>
  <c r="BB63" i="1" s="1"/>
  <c r="AZ64" i="1"/>
  <c r="AX64" i="1"/>
  <c r="AV64" i="1"/>
  <c r="AV63" i="1" s="1"/>
  <c r="AT64" i="1"/>
  <c r="AR64" i="1"/>
  <c r="AR63" i="1" s="1"/>
  <c r="AP64" i="1"/>
  <c r="AN64" i="1"/>
  <c r="AJ64" i="1"/>
  <c r="AH64" i="1"/>
  <c r="AH63" i="1" s="1"/>
  <c r="AF64" i="1"/>
  <c r="AD64" i="1"/>
  <c r="AB64" i="1"/>
  <c r="Z64" i="1"/>
  <c r="V64" i="1"/>
  <c r="T64" i="1"/>
  <c r="T63" i="1" s="1"/>
  <c r="R64" i="1"/>
  <c r="P64" i="1"/>
  <c r="P63" i="1" s="1"/>
  <c r="N64" i="1"/>
  <c r="CL63" i="1"/>
  <c r="CK63" i="1"/>
  <c r="CJ63" i="1"/>
  <c r="CI63" i="1"/>
  <c r="CG63" i="1"/>
  <c r="CE63" i="1"/>
  <c r="CC63" i="1"/>
  <c r="CA63" i="1"/>
  <c r="BZ63" i="1"/>
  <c r="BY63" i="1"/>
  <c r="BW63" i="1"/>
  <c r="BU63" i="1"/>
  <c r="BT63" i="1"/>
  <c r="BS63" i="1"/>
  <c r="BQ63" i="1"/>
  <c r="BO63" i="1"/>
  <c r="BM63" i="1"/>
  <c r="BL63" i="1"/>
  <c r="BK63" i="1"/>
  <c r="BI63" i="1"/>
  <c r="BG63" i="1"/>
  <c r="BE63" i="1"/>
  <c r="BC63" i="1"/>
  <c r="BA63" i="1"/>
  <c r="AY63" i="1"/>
  <c r="AW63" i="1"/>
  <c r="AU63" i="1"/>
  <c r="AS63" i="1"/>
  <c r="AQ63" i="1"/>
  <c r="AP63" i="1"/>
  <c r="AO63" i="1"/>
  <c r="AM63" i="1"/>
  <c r="AL63" i="1"/>
  <c r="AK63" i="1"/>
  <c r="AI63" i="1"/>
  <c r="AG63" i="1"/>
  <c r="AE63" i="1"/>
  <c r="AD63" i="1"/>
  <c r="AC63" i="1"/>
  <c r="AA63" i="1"/>
  <c r="Y63" i="1"/>
  <c r="X63" i="1"/>
  <c r="W63" i="1"/>
  <c r="U63" i="1"/>
  <c r="S63" i="1"/>
  <c r="R63" i="1"/>
  <c r="Q63" i="1"/>
  <c r="O63" i="1"/>
  <c r="M63" i="1"/>
  <c r="CM62" i="1"/>
  <c r="CL62" i="1"/>
  <c r="CD62" i="1"/>
  <c r="CB62" i="1"/>
  <c r="BZ62" i="1"/>
  <c r="BX62" i="1"/>
  <c r="BV62" i="1"/>
  <c r="BT62" i="1"/>
  <c r="BR62" i="1"/>
  <c r="BN62" i="1"/>
  <c r="BJ62" i="1"/>
  <c r="BH62" i="1"/>
  <c r="BF62" i="1"/>
  <c r="BD62" i="1"/>
  <c r="BB62" i="1"/>
  <c r="AZ62" i="1"/>
  <c r="AV62" i="1"/>
  <c r="AT62" i="1"/>
  <c r="AR62" i="1"/>
  <c r="AP62" i="1"/>
  <c r="AN62" i="1"/>
  <c r="AJ62" i="1"/>
  <c r="AH62" i="1"/>
  <c r="AF62" i="1"/>
  <c r="AD62" i="1"/>
  <c r="AB62" i="1"/>
  <c r="X62" i="1"/>
  <c r="V62" i="1"/>
  <c r="T62" i="1"/>
  <c r="R62" i="1"/>
  <c r="P62" i="1"/>
  <c r="N62" i="1"/>
  <c r="CM61" i="1"/>
  <c r="CL61" i="1"/>
  <c r="CD61" i="1"/>
  <c r="CB61" i="1"/>
  <c r="BZ61" i="1"/>
  <c r="BX61" i="1"/>
  <c r="BV61" i="1"/>
  <c r="BT61" i="1"/>
  <c r="BR61" i="1"/>
  <c r="BN61" i="1"/>
  <c r="BJ61" i="1"/>
  <c r="BH61" i="1"/>
  <c r="BF61" i="1"/>
  <c r="BD61" i="1"/>
  <c r="BB61" i="1"/>
  <c r="AZ61" i="1"/>
  <c r="AV61" i="1"/>
  <c r="AT61" i="1"/>
  <c r="AR61" i="1"/>
  <c r="AP61" i="1"/>
  <c r="AN61" i="1"/>
  <c r="AJ61" i="1"/>
  <c r="AH61" i="1"/>
  <c r="AF61" i="1"/>
  <c r="AD61" i="1"/>
  <c r="AB61" i="1"/>
  <c r="X61" i="1"/>
  <c r="V61" i="1"/>
  <c r="T61" i="1"/>
  <c r="R61" i="1"/>
  <c r="P61" i="1"/>
  <c r="N61" i="1"/>
  <c r="CM60" i="1"/>
  <c r="CH60" i="1"/>
  <c r="CF60" i="1"/>
  <c r="CD60" i="1"/>
  <c r="CB60" i="1"/>
  <c r="BZ60" i="1"/>
  <c r="BX60" i="1"/>
  <c r="BV60" i="1"/>
  <c r="BT60" i="1"/>
  <c r="BR60" i="1"/>
  <c r="BP60" i="1"/>
  <c r="BN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J60" i="1"/>
  <c r="AH60" i="1"/>
  <c r="AF60" i="1"/>
  <c r="AD60" i="1"/>
  <c r="AB60" i="1"/>
  <c r="Z60" i="1"/>
  <c r="V60" i="1"/>
  <c r="T60" i="1"/>
  <c r="R60" i="1"/>
  <c r="P60" i="1"/>
  <c r="N60" i="1"/>
  <c r="CM59" i="1"/>
  <c r="CH59" i="1"/>
  <c r="CF59" i="1"/>
  <c r="CD59" i="1"/>
  <c r="CB59" i="1"/>
  <c r="BZ59" i="1"/>
  <c r="BX59" i="1"/>
  <c r="BV59" i="1"/>
  <c r="BT59" i="1"/>
  <c r="BR59" i="1"/>
  <c r="BR49" i="1" s="1"/>
  <c r="BP59" i="1"/>
  <c r="BN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J59" i="1"/>
  <c r="AH59" i="1"/>
  <c r="AF59" i="1"/>
  <c r="AD59" i="1"/>
  <c r="AB59" i="1"/>
  <c r="Z59" i="1"/>
  <c r="V59" i="1"/>
  <c r="T59" i="1"/>
  <c r="R59" i="1"/>
  <c r="P59" i="1"/>
  <c r="N59" i="1"/>
  <c r="CM58" i="1"/>
  <c r="CH58" i="1"/>
  <c r="CF58" i="1"/>
  <c r="CD58" i="1"/>
  <c r="CB58" i="1"/>
  <c r="BZ58" i="1"/>
  <c r="BX58" i="1"/>
  <c r="BV58" i="1"/>
  <c r="BT58" i="1"/>
  <c r="BR58" i="1"/>
  <c r="BP58" i="1"/>
  <c r="BN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J58" i="1"/>
  <c r="AH58" i="1"/>
  <c r="AF58" i="1"/>
  <c r="AD58" i="1"/>
  <c r="AB58" i="1"/>
  <c r="Z58" i="1"/>
  <c r="V58" i="1"/>
  <c r="T58" i="1"/>
  <c r="R58" i="1"/>
  <c r="P58" i="1"/>
  <c r="N58" i="1"/>
  <c r="CM57" i="1"/>
  <c r="CH57" i="1"/>
  <c r="CF57" i="1"/>
  <c r="CD57" i="1"/>
  <c r="CB57" i="1"/>
  <c r="BZ57" i="1"/>
  <c r="BX57" i="1"/>
  <c r="BV57" i="1"/>
  <c r="BT57" i="1"/>
  <c r="BR57" i="1"/>
  <c r="BP57" i="1"/>
  <c r="BN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J57" i="1"/>
  <c r="AH57" i="1"/>
  <c r="AH49" i="1" s="1"/>
  <c r="AF57" i="1"/>
  <c r="AD57" i="1"/>
  <c r="AB57" i="1"/>
  <c r="Z57" i="1"/>
  <c r="V57" i="1"/>
  <c r="T57" i="1"/>
  <c r="R57" i="1"/>
  <c r="P57" i="1"/>
  <c r="N57" i="1"/>
  <c r="CM56" i="1"/>
  <c r="CH56" i="1"/>
  <c r="CF56" i="1"/>
  <c r="CD56" i="1"/>
  <c r="CB56" i="1"/>
  <c r="BZ56" i="1"/>
  <c r="BX56" i="1"/>
  <c r="BV56" i="1"/>
  <c r="BT56" i="1"/>
  <c r="BR56" i="1"/>
  <c r="BP56" i="1"/>
  <c r="BN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J56" i="1"/>
  <c r="AH56" i="1"/>
  <c r="AF56" i="1"/>
  <c r="AD56" i="1"/>
  <c r="AB56" i="1"/>
  <c r="Z56" i="1"/>
  <c r="V56" i="1"/>
  <c r="T56" i="1"/>
  <c r="R56" i="1"/>
  <c r="P56" i="1"/>
  <c r="N56" i="1"/>
  <c r="CM55" i="1"/>
  <c r="CL55" i="1"/>
  <c r="CD55" i="1"/>
  <c r="CB55" i="1"/>
  <c r="BZ55" i="1"/>
  <c r="BX55" i="1"/>
  <c r="BV55" i="1"/>
  <c r="BT55" i="1"/>
  <c r="BR55" i="1"/>
  <c r="BN55" i="1"/>
  <c r="BJ55" i="1"/>
  <c r="BH55" i="1"/>
  <c r="BF55" i="1"/>
  <c r="BD55" i="1"/>
  <c r="BB55" i="1"/>
  <c r="AZ55" i="1"/>
  <c r="AV55" i="1"/>
  <c r="AT55" i="1"/>
  <c r="AR55" i="1"/>
  <c r="AP55" i="1"/>
  <c r="AN55" i="1"/>
  <c r="AJ55" i="1"/>
  <c r="AH55" i="1"/>
  <c r="AF55" i="1"/>
  <c r="AD55" i="1"/>
  <c r="AB55" i="1"/>
  <c r="X55" i="1"/>
  <c r="V55" i="1"/>
  <c r="T55" i="1"/>
  <c r="R55" i="1"/>
  <c r="P55" i="1"/>
  <c r="N55" i="1"/>
  <c r="CM54" i="1"/>
  <c r="CL54" i="1"/>
  <c r="CD54" i="1"/>
  <c r="CB54" i="1"/>
  <c r="BZ54" i="1"/>
  <c r="BX54" i="1"/>
  <c r="BV54" i="1"/>
  <c r="BT54" i="1"/>
  <c r="BR54" i="1"/>
  <c r="BN54" i="1"/>
  <c r="BJ54" i="1"/>
  <c r="BH54" i="1"/>
  <c r="BF54" i="1"/>
  <c r="BD54" i="1"/>
  <c r="BB54" i="1"/>
  <c r="AZ54" i="1"/>
  <c r="AV54" i="1"/>
  <c r="AT54" i="1"/>
  <c r="AR54" i="1"/>
  <c r="AP54" i="1"/>
  <c r="AN54" i="1"/>
  <c r="AJ54" i="1"/>
  <c r="AH54" i="1"/>
  <c r="AF54" i="1"/>
  <c r="AD54" i="1"/>
  <c r="AB54" i="1"/>
  <c r="X54" i="1"/>
  <c r="V54" i="1"/>
  <c r="T54" i="1"/>
  <c r="R54" i="1"/>
  <c r="P54" i="1"/>
  <c r="N54" i="1"/>
  <c r="CM53" i="1"/>
  <c r="CL53" i="1"/>
  <c r="CD53" i="1"/>
  <c r="CB53" i="1"/>
  <c r="BZ53" i="1"/>
  <c r="BX53" i="1"/>
  <c r="BV53" i="1"/>
  <c r="BT53" i="1"/>
  <c r="BR53" i="1"/>
  <c r="BN53" i="1"/>
  <c r="BJ53" i="1"/>
  <c r="BH53" i="1"/>
  <c r="BF53" i="1"/>
  <c r="BD53" i="1"/>
  <c r="BB53" i="1"/>
  <c r="AZ53" i="1"/>
  <c r="AV53" i="1"/>
  <c r="AT53" i="1"/>
  <c r="AR53" i="1"/>
  <c r="AP53" i="1"/>
  <c r="AN53" i="1"/>
  <c r="AJ53" i="1"/>
  <c r="AH53" i="1"/>
  <c r="AF53" i="1"/>
  <c r="AD53" i="1"/>
  <c r="AB53" i="1"/>
  <c r="X53" i="1"/>
  <c r="V53" i="1"/>
  <c r="T53" i="1"/>
  <c r="R53" i="1"/>
  <c r="P53" i="1"/>
  <c r="N53" i="1"/>
  <c r="CM52" i="1"/>
  <c r="CL52" i="1"/>
  <c r="CD52" i="1"/>
  <c r="CB52" i="1"/>
  <c r="BZ52" i="1"/>
  <c r="BX52" i="1"/>
  <c r="BV52" i="1"/>
  <c r="BT52" i="1"/>
  <c r="BR52" i="1"/>
  <c r="BN52" i="1"/>
  <c r="BJ52" i="1"/>
  <c r="BH52" i="1"/>
  <c r="BF52" i="1"/>
  <c r="BD52" i="1"/>
  <c r="BB52" i="1"/>
  <c r="AZ52" i="1"/>
  <c r="AV52" i="1"/>
  <c r="AT52" i="1"/>
  <c r="AR52" i="1"/>
  <c r="AP52" i="1"/>
  <c r="AN52" i="1"/>
  <c r="AJ52" i="1"/>
  <c r="AH52" i="1"/>
  <c r="AF52" i="1"/>
  <c r="AD52" i="1"/>
  <c r="AB52" i="1"/>
  <c r="X52" i="1"/>
  <c r="V52" i="1"/>
  <c r="T52" i="1"/>
  <c r="R52" i="1"/>
  <c r="P52" i="1"/>
  <c r="N52" i="1"/>
  <c r="CL51" i="1"/>
  <c r="CD51" i="1"/>
  <c r="CB51" i="1"/>
  <c r="BZ51" i="1"/>
  <c r="BX51" i="1"/>
  <c r="BV51" i="1"/>
  <c r="BT51" i="1"/>
  <c r="BR51" i="1"/>
  <c r="BN51" i="1"/>
  <c r="BJ51" i="1"/>
  <c r="BH51" i="1"/>
  <c r="BF51" i="1"/>
  <c r="BD51" i="1"/>
  <c r="BA51" i="1"/>
  <c r="BB51" i="1" s="1"/>
  <c r="AZ51" i="1"/>
  <c r="AV51" i="1"/>
  <c r="AT51" i="1"/>
  <c r="AR51" i="1"/>
  <c r="AP51" i="1"/>
  <c r="AN51" i="1"/>
  <c r="AJ51" i="1"/>
  <c r="AH51" i="1"/>
  <c r="AF51" i="1"/>
  <c r="AD51" i="1"/>
  <c r="AB51" i="1"/>
  <c r="X51" i="1"/>
  <c r="V51" i="1"/>
  <c r="T51" i="1"/>
  <c r="R51" i="1"/>
  <c r="P51" i="1"/>
  <c r="N51" i="1"/>
  <c r="CM50" i="1"/>
  <c r="CL50" i="1"/>
  <c r="CD50" i="1"/>
  <c r="CB50" i="1"/>
  <c r="BZ50" i="1"/>
  <c r="BX50" i="1"/>
  <c r="BV50" i="1"/>
  <c r="BT50" i="1"/>
  <c r="BR50" i="1"/>
  <c r="BN50" i="1"/>
  <c r="BJ50" i="1"/>
  <c r="BH50" i="1"/>
  <c r="BF50" i="1"/>
  <c r="BD50" i="1"/>
  <c r="BB50" i="1"/>
  <c r="AZ50" i="1"/>
  <c r="AZ49" i="1" s="1"/>
  <c r="AV50" i="1"/>
  <c r="AT50" i="1"/>
  <c r="AR50" i="1"/>
  <c r="AP50" i="1"/>
  <c r="AN50" i="1"/>
  <c r="AJ50" i="1"/>
  <c r="AH50" i="1"/>
  <c r="AF50" i="1"/>
  <c r="AD50" i="1"/>
  <c r="AB50" i="1"/>
  <c r="X50" i="1"/>
  <c r="V50" i="1"/>
  <c r="V49" i="1" s="1"/>
  <c r="T50" i="1"/>
  <c r="R50" i="1"/>
  <c r="P50" i="1"/>
  <c r="N50" i="1"/>
  <c r="CK49" i="1"/>
  <c r="CJ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L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L49" i="1"/>
  <c r="AK49" i="1"/>
  <c r="AI49" i="1"/>
  <c r="AG49" i="1"/>
  <c r="AE49" i="1"/>
  <c r="AC49" i="1"/>
  <c r="AA49" i="1"/>
  <c r="Y49" i="1"/>
  <c r="W49" i="1"/>
  <c r="U49" i="1"/>
  <c r="S49" i="1"/>
  <c r="Q49" i="1"/>
  <c r="O49" i="1"/>
  <c r="M49" i="1"/>
  <c r="CM48" i="1"/>
  <c r="CH48" i="1"/>
  <c r="CF48" i="1"/>
  <c r="CD48" i="1"/>
  <c r="CB48" i="1"/>
  <c r="BZ48" i="1"/>
  <c r="BX48" i="1"/>
  <c r="BV48" i="1"/>
  <c r="BT48" i="1"/>
  <c r="BR48" i="1"/>
  <c r="BP48" i="1"/>
  <c r="BN48" i="1"/>
  <c r="BN46" i="1" s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J48" i="1"/>
  <c r="AH48" i="1"/>
  <c r="AF48" i="1"/>
  <c r="AD48" i="1"/>
  <c r="AB48" i="1"/>
  <c r="Z48" i="1"/>
  <c r="V48" i="1"/>
  <c r="T48" i="1"/>
  <c r="R48" i="1"/>
  <c r="R46" i="1" s="1"/>
  <c r="P48" i="1"/>
  <c r="N48" i="1"/>
  <c r="CM47" i="1"/>
  <c r="CH47" i="1"/>
  <c r="CH46" i="1" s="1"/>
  <c r="CF47" i="1"/>
  <c r="CD47" i="1"/>
  <c r="CB47" i="1"/>
  <c r="CB46" i="1" s="1"/>
  <c r="BZ47" i="1"/>
  <c r="BX47" i="1"/>
  <c r="BV47" i="1"/>
  <c r="BT47" i="1"/>
  <c r="BR47" i="1"/>
  <c r="BP47" i="1"/>
  <c r="BP46" i="1" s="1"/>
  <c r="BN47" i="1"/>
  <c r="BJ47" i="1"/>
  <c r="BH47" i="1"/>
  <c r="BF47" i="1"/>
  <c r="BD47" i="1"/>
  <c r="BB47" i="1"/>
  <c r="BB46" i="1" s="1"/>
  <c r="AZ47" i="1"/>
  <c r="AX47" i="1"/>
  <c r="AV47" i="1"/>
  <c r="AV46" i="1" s="1"/>
  <c r="AT47" i="1"/>
  <c r="AR47" i="1"/>
  <c r="AP47" i="1"/>
  <c r="AP46" i="1" s="1"/>
  <c r="AN47" i="1"/>
  <c r="AJ47" i="1"/>
  <c r="AH47" i="1"/>
  <c r="AF47" i="1"/>
  <c r="AD47" i="1"/>
  <c r="AB47" i="1"/>
  <c r="AB46" i="1" s="1"/>
  <c r="Z47" i="1"/>
  <c r="V47" i="1"/>
  <c r="T47" i="1"/>
  <c r="T46" i="1" s="1"/>
  <c r="R47" i="1"/>
  <c r="P47" i="1"/>
  <c r="N47" i="1"/>
  <c r="N46" i="1" s="1"/>
  <c r="CL46" i="1"/>
  <c r="CK46" i="1"/>
  <c r="CJ46" i="1"/>
  <c r="CI46" i="1"/>
  <c r="CG46" i="1"/>
  <c r="CF46" i="1"/>
  <c r="CE46" i="1"/>
  <c r="CC46" i="1"/>
  <c r="CA46" i="1"/>
  <c r="BY46" i="1"/>
  <c r="BW46" i="1"/>
  <c r="BU46" i="1"/>
  <c r="BS46" i="1"/>
  <c r="BQ46" i="1"/>
  <c r="BO46" i="1"/>
  <c r="BM46" i="1"/>
  <c r="BL46" i="1"/>
  <c r="BK46" i="1"/>
  <c r="BI46" i="1"/>
  <c r="BH46" i="1"/>
  <c r="BG46" i="1"/>
  <c r="BE46" i="1"/>
  <c r="BC46" i="1"/>
  <c r="BA46" i="1"/>
  <c r="AY46" i="1"/>
  <c r="AW46" i="1"/>
  <c r="AU46" i="1"/>
  <c r="AS46" i="1"/>
  <c r="AQ46" i="1"/>
  <c r="AO46" i="1"/>
  <c r="AM46" i="1"/>
  <c r="AL46" i="1"/>
  <c r="AK46" i="1"/>
  <c r="AI46" i="1"/>
  <c r="AG46" i="1"/>
  <c r="AE46" i="1"/>
  <c r="AC46" i="1"/>
  <c r="AA46" i="1"/>
  <c r="Y46" i="1"/>
  <c r="X46" i="1"/>
  <c r="W46" i="1"/>
  <c r="U46" i="1"/>
  <c r="S46" i="1"/>
  <c r="Q46" i="1"/>
  <c r="O46" i="1"/>
  <c r="M46" i="1"/>
  <c r="CM45" i="1"/>
  <c r="CH45" i="1"/>
  <c r="CH44" i="1" s="1"/>
  <c r="CF45" i="1"/>
  <c r="CD45" i="1"/>
  <c r="CD44" i="1" s="1"/>
  <c r="CB45" i="1"/>
  <c r="CB44" i="1" s="1"/>
  <c r="BZ45" i="1"/>
  <c r="BX45" i="1"/>
  <c r="BX44" i="1" s="1"/>
  <c r="BV45" i="1"/>
  <c r="BV44" i="1" s="1"/>
  <c r="BT45" i="1"/>
  <c r="BT44" i="1" s="1"/>
  <c r="BR45" i="1"/>
  <c r="BR44" i="1" s="1"/>
  <c r="BP45" i="1"/>
  <c r="BP44" i="1" s="1"/>
  <c r="BN45" i="1"/>
  <c r="BN44" i="1" s="1"/>
  <c r="BJ45" i="1"/>
  <c r="BJ44" i="1" s="1"/>
  <c r="BH45" i="1"/>
  <c r="BH44" i="1" s="1"/>
  <c r="BF45" i="1"/>
  <c r="BF44" i="1" s="1"/>
  <c r="BD45" i="1"/>
  <c r="BD44" i="1" s="1"/>
  <c r="BB45" i="1"/>
  <c r="BB44" i="1" s="1"/>
  <c r="AZ45" i="1"/>
  <c r="AZ44" i="1" s="1"/>
  <c r="AX45" i="1"/>
  <c r="AX44" i="1" s="1"/>
  <c r="AV45" i="1"/>
  <c r="AV44" i="1" s="1"/>
  <c r="AT45" i="1"/>
  <c r="AR45" i="1"/>
  <c r="AR44" i="1" s="1"/>
  <c r="AP45" i="1"/>
  <c r="AP44" i="1" s="1"/>
  <c r="AN45" i="1"/>
  <c r="AN44" i="1" s="1"/>
  <c r="AJ45" i="1"/>
  <c r="AJ44" i="1" s="1"/>
  <c r="AH45" i="1"/>
  <c r="AH44" i="1" s="1"/>
  <c r="AF45" i="1"/>
  <c r="AF44" i="1" s="1"/>
  <c r="AD45" i="1"/>
  <c r="AD44" i="1" s="1"/>
  <c r="AB45" i="1"/>
  <c r="AB44" i="1" s="1"/>
  <c r="Z45" i="1"/>
  <c r="Z44" i="1" s="1"/>
  <c r="V45" i="1"/>
  <c r="V44" i="1" s="1"/>
  <c r="T45" i="1"/>
  <c r="T44" i="1" s="1"/>
  <c r="R45" i="1"/>
  <c r="R44" i="1" s="1"/>
  <c r="P45" i="1"/>
  <c r="P44" i="1" s="1"/>
  <c r="N45" i="1"/>
  <c r="CM44" i="1"/>
  <c r="CL44" i="1"/>
  <c r="CK44" i="1"/>
  <c r="CJ44" i="1"/>
  <c r="CI44" i="1"/>
  <c r="CG44" i="1"/>
  <c r="CF44" i="1"/>
  <c r="CE44" i="1"/>
  <c r="CC44" i="1"/>
  <c r="CA44" i="1"/>
  <c r="BZ44" i="1"/>
  <c r="BY44" i="1"/>
  <c r="BW44" i="1"/>
  <c r="BU44" i="1"/>
  <c r="BS44" i="1"/>
  <c r="BQ44" i="1"/>
  <c r="BO44" i="1"/>
  <c r="BM44" i="1"/>
  <c r="BL44" i="1"/>
  <c r="BK44" i="1"/>
  <c r="BI44" i="1"/>
  <c r="BG44" i="1"/>
  <c r="BE44" i="1"/>
  <c r="BC44" i="1"/>
  <c r="BA44" i="1"/>
  <c r="AY44" i="1"/>
  <c r="AW44" i="1"/>
  <c r="AU44" i="1"/>
  <c r="AT44" i="1"/>
  <c r="AS44" i="1"/>
  <c r="AQ44" i="1"/>
  <c r="AO44" i="1"/>
  <c r="AM44" i="1"/>
  <c r="AL44" i="1"/>
  <c r="AK44" i="1"/>
  <c r="AI44" i="1"/>
  <c r="AG44" i="1"/>
  <c r="AE44" i="1"/>
  <c r="AC44" i="1"/>
  <c r="AA44" i="1"/>
  <c r="Y44" i="1"/>
  <c r="X44" i="1"/>
  <c r="W44" i="1"/>
  <c r="U44" i="1"/>
  <c r="S44" i="1"/>
  <c r="Q44" i="1"/>
  <c r="O44" i="1"/>
  <c r="M44" i="1"/>
  <c r="CM43" i="1"/>
  <c r="CH43" i="1"/>
  <c r="CF43" i="1"/>
  <c r="CD43" i="1"/>
  <c r="CB43" i="1"/>
  <c r="CB41" i="1" s="1"/>
  <c r="BZ43" i="1"/>
  <c r="BX43" i="1"/>
  <c r="BV43" i="1"/>
  <c r="BT43" i="1"/>
  <c r="BR43" i="1"/>
  <c r="BP43" i="1"/>
  <c r="BP41" i="1" s="1"/>
  <c r="BN43" i="1"/>
  <c r="BJ43" i="1"/>
  <c r="BJ41" i="1" s="1"/>
  <c r="BH43" i="1"/>
  <c r="BF43" i="1"/>
  <c r="BD43" i="1"/>
  <c r="BB43" i="1"/>
  <c r="AZ43" i="1"/>
  <c r="AX43" i="1"/>
  <c r="AV43" i="1"/>
  <c r="AT43" i="1"/>
  <c r="AR43" i="1"/>
  <c r="AP43" i="1"/>
  <c r="AN43" i="1"/>
  <c r="AJ43" i="1"/>
  <c r="AH43" i="1"/>
  <c r="AF43" i="1"/>
  <c r="AD43" i="1"/>
  <c r="AB43" i="1"/>
  <c r="Z43" i="1"/>
  <c r="V43" i="1"/>
  <c r="T43" i="1"/>
  <c r="R43" i="1"/>
  <c r="P43" i="1"/>
  <c r="N43" i="1"/>
  <c r="CM42" i="1"/>
  <c r="CH42" i="1"/>
  <c r="CH41" i="1" s="1"/>
  <c r="CF42" i="1"/>
  <c r="CD42" i="1"/>
  <c r="CB42" i="1"/>
  <c r="BZ42" i="1"/>
  <c r="BX42" i="1"/>
  <c r="BV42" i="1"/>
  <c r="BV41" i="1" s="1"/>
  <c r="BT42" i="1"/>
  <c r="BR42" i="1"/>
  <c r="BP42" i="1"/>
  <c r="BN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J42" i="1"/>
  <c r="AH42" i="1"/>
  <c r="AF42" i="1"/>
  <c r="AF41" i="1" s="1"/>
  <c r="AD42" i="1"/>
  <c r="AB42" i="1"/>
  <c r="Z42" i="1"/>
  <c r="V42" i="1"/>
  <c r="T42" i="1"/>
  <c r="R42" i="1"/>
  <c r="R41" i="1" s="1"/>
  <c r="P42" i="1"/>
  <c r="N42" i="1"/>
  <c r="CL41" i="1"/>
  <c r="CK41" i="1"/>
  <c r="CJ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L41" i="1"/>
  <c r="BK41" i="1"/>
  <c r="BI41" i="1"/>
  <c r="BG41" i="1"/>
  <c r="BE41" i="1"/>
  <c r="BC41" i="1"/>
  <c r="BB41" i="1"/>
  <c r="BA41" i="1"/>
  <c r="AY41" i="1"/>
  <c r="AW41" i="1"/>
  <c r="AU41" i="1"/>
  <c r="AS41" i="1"/>
  <c r="AQ41" i="1"/>
  <c r="AO41" i="1"/>
  <c r="AM41" i="1"/>
  <c r="AL41" i="1"/>
  <c r="AK41" i="1"/>
  <c r="AI41" i="1"/>
  <c r="AG41" i="1"/>
  <c r="AE41" i="1"/>
  <c r="AC41" i="1"/>
  <c r="AA41" i="1"/>
  <c r="Y41" i="1"/>
  <c r="X41" i="1"/>
  <c r="W41" i="1"/>
  <c r="U41" i="1"/>
  <c r="T41" i="1"/>
  <c r="S41" i="1"/>
  <c r="Q41" i="1"/>
  <c r="O41" i="1"/>
  <c r="M41" i="1"/>
  <c r="CM40" i="1"/>
  <c r="CH40" i="1"/>
  <c r="CF40" i="1"/>
  <c r="CD40" i="1"/>
  <c r="CB40" i="1"/>
  <c r="BZ40" i="1"/>
  <c r="BX40" i="1"/>
  <c r="BV40" i="1"/>
  <c r="BT40" i="1"/>
  <c r="BR40" i="1"/>
  <c r="BP40" i="1"/>
  <c r="BN40" i="1"/>
  <c r="BJ40" i="1"/>
  <c r="BH40" i="1"/>
  <c r="BF40" i="1"/>
  <c r="BD40" i="1"/>
  <c r="BB40" i="1"/>
  <c r="AZ40" i="1"/>
  <c r="AZ37" i="1" s="1"/>
  <c r="AX40" i="1"/>
  <c r="AV40" i="1"/>
  <c r="AT40" i="1"/>
  <c r="AR40" i="1"/>
  <c r="AP40" i="1"/>
  <c r="AN40" i="1"/>
  <c r="AJ40" i="1"/>
  <c r="AH40" i="1"/>
  <c r="AF40" i="1"/>
  <c r="AD40" i="1"/>
  <c r="AB40" i="1"/>
  <c r="Z40" i="1"/>
  <c r="V40" i="1"/>
  <c r="T40" i="1"/>
  <c r="R40" i="1"/>
  <c r="P40" i="1"/>
  <c r="N40" i="1"/>
  <c r="CM39" i="1"/>
  <c r="CH39" i="1"/>
  <c r="CF39" i="1"/>
  <c r="CD39" i="1"/>
  <c r="CB39" i="1"/>
  <c r="BZ39" i="1"/>
  <c r="BX39" i="1"/>
  <c r="BV39" i="1"/>
  <c r="BT39" i="1"/>
  <c r="BR39" i="1"/>
  <c r="BP39" i="1"/>
  <c r="BN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N37" i="1" s="1"/>
  <c r="AJ39" i="1"/>
  <c r="AH39" i="1"/>
  <c r="AF39" i="1"/>
  <c r="AD39" i="1"/>
  <c r="AB39" i="1"/>
  <c r="Z39" i="1"/>
  <c r="V39" i="1"/>
  <c r="T39" i="1"/>
  <c r="R39" i="1"/>
  <c r="P39" i="1"/>
  <c r="N39" i="1"/>
  <c r="CM38" i="1"/>
  <c r="CH38" i="1"/>
  <c r="CF38" i="1"/>
  <c r="CD38" i="1"/>
  <c r="CB38" i="1"/>
  <c r="BZ38" i="1"/>
  <c r="BX38" i="1"/>
  <c r="BX37" i="1" s="1"/>
  <c r="BV38" i="1"/>
  <c r="BT38" i="1"/>
  <c r="BR38" i="1"/>
  <c r="BP38" i="1"/>
  <c r="BN38" i="1"/>
  <c r="BJ38" i="1"/>
  <c r="BH38" i="1"/>
  <c r="BF38" i="1"/>
  <c r="BD38" i="1"/>
  <c r="BB38" i="1"/>
  <c r="AZ38" i="1"/>
  <c r="AX38" i="1"/>
  <c r="AV38" i="1"/>
  <c r="AT38" i="1"/>
  <c r="AR38" i="1"/>
  <c r="AP38" i="1"/>
  <c r="AN38" i="1"/>
  <c r="AJ38" i="1"/>
  <c r="AH38" i="1"/>
  <c r="AH37" i="1" s="1"/>
  <c r="AF38" i="1"/>
  <c r="AD38" i="1"/>
  <c r="AB38" i="1"/>
  <c r="Z38" i="1"/>
  <c r="V38" i="1"/>
  <c r="V37" i="1" s="1"/>
  <c r="T38" i="1"/>
  <c r="R38" i="1"/>
  <c r="P38" i="1"/>
  <c r="P37" i="1" s="1"/>
  <c r="N38" i="1"/>
  <c r="CL37" i="1"/>
  <c r="CK37" i="1"/>
  <c r="CJ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L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L37" i="1"/>
  <c r="AK37" i="1"/>
  <c r="AI37" i="1"/>
  <c r="AG37" i="1"/>
  <c r="AE37" i="1"/>
  <c r="AC37" i="1"/>
  <c r="AA37" i="1"/>
  <c r="Y37" i="1"/>
  <c r="X37" i="1"/>
  <c r="W37" i="1"/>
  <c r="U37" i="1"/>
  <c r="S37" i="1"/>
  <c r="Q37" i="1"/>
  <c r="O37" i="1"/>
  <c r="M37" i="1"/>
  <c r="CM36" i="1"/>
  <c r="CH36" i="1"/>
  <c r="CH35" i="1" s="1"/>
  <c r="CF36" i="1"/>
  <c r="CF35" i="1" s="1"/>
  <c r="CD36" i="1"/>
  <c r="CD35" i="1" s="1"/>
  <c r="CB36" i="1"/>
  <c r="CB35" i="1" s="1"/>
  <c r="BZ36" i="1"/>
  <c r="BZ35" i="1" s="1"/>
  <c r="BX36" i="1"/>
  <c r="BX35" i="1" s="1"/>
  <c r="BV36" i="1"/>
  <c r="BV35" i="1" s="1"/>
  <c r="BT36" i="1"/>
  <c r="BT35" i="1" s="1"/>
  <c r="BR36" i="1"/>
  <c r="BR35" i="1" s="1"/>
  <c r="BP36" i="1"/>
  <c r="BP35" i="1" s="1"/>
  <c r="BN36" i="1"/>
  <c r="BJ36" i="1"/>
  <c r="BJ35" i="1" s="1"/>
  <c r="BH36" i="1"/>
  <c r="BH35" i="1" s="1"/>
  <c r="BF36" i="1"/>
  <c r="BF35" i="1" s="1"/>
  <c r="BD36" i="1"/>
  <c r="BD35" i="1" s="1"/>
  <c r="BB36" i="1"/>
  <c r="BB35" i="1" s="1"/>
  <c r="AZ36" i="1"/>
  <c r="AZ35" i="1" s="1"/>
  <c r="AX36" i="1"/>
  <c r="AV36" i="1"/>
  <c r="AV35" i="1" s="1"/>
  <c r="AT36" i="1"/>
  <c r="AT35" i="1" s="1"/>
  <c r="AR36" i="1"/>
  <c r="AP36" i="1"/>
  <c r="AP35" i="1" s="1"/>
  <c r="AN36" i="1"/>
  <c r="AN35" i="1" s="1"/>
  <c r="AJ36" i="1"/>
  <c r="AJ35" i="1" s="1"/>
  <c r="AH36" i="1"/>
  <c r="AH35" i="1" s="1"/>
  <c r="AF36" i="1"/>
  <c r="AF35" i="1" s="1"/>
  <c r="AD36" i="1"/>
  <c r="AD35" i="1" s="1"/>
  <c r="AB36" i="1"/>
  <c r="AB35" i="1" s="1"/>
  <c r="Z36" i="1"/>
  <c r="V36" i="1"/>
  <c r="V35" i="1" s="1"/>
  <c r="T36" i="1"/>
  <c r="R36" i="1"/>
  <c r="R35" i="1" s="1"/>
  <c r="P36" i="1"/>
  <c r="P35" i="1" s="1"/>
  <c r="N36" i="1"/>
  <c r="N35" i="1" s="1"/>
  <c r="CM35" i="1"/>
  <c r="CL35" i="1"/>
  <c r="CK35" i="1"/>
  <c r="CJ35" i="1"/>
  <c r="CI35" i="1"/>
  <c r="CG35" i="1"/>
  <c r="CE35" i="1"/>
  <c r="CC35" i="1"/>
  <c r="CA35" i="1"/>
  <c r="BY35" i="1"/>
  <c r="BW35" i="1"/>
  <c r="BU35" i="1"/>
  <c r="BS35" i="1"/>
  <c r="BQ35" i="1"/>
  <c r="BO35" i="1"/>
  <c r="BN35" i="1"/>
  <c r="BM35" i="1"/>
  <c r="BL35" i="1"/>
  <c r="BK35" i="1"/>
  <c r="BI35" i="1"/>
  <c r="BG35" i="1"/>
  <c r="BE35" i="1"/>
  <c r="BC35" i="1"/>
  <c r="BA35" i="1"/>
  <c r="AY35" i="1"/>
  <c r="AX35" i="1"/>
  <c r="AW35" i="1"/>
  <c r="AU35" i="1"/>
  <c r="AS35" i="1"/>
  <c r="AR35" i="1"/>
  <c r="AQ35" i="1"/>
  <c r="AO35" i="1"/>
  <c r="AM35" i="1"/>
  <c r="AL35" i="1"/>
  <c r="AK35" i="1"/>
  <c r="AI35" i="1"/>
  <c r="AG35" i="1"/>
  <c r="AE35" i="1"/>
  <c r="AC35" i="1"/>
  <c r="AA35" i="1"/>
  <c r="Z35" i="1"/>
  <c r="Y35" i="1"/>
  <c r="X35" i="1"/>
  <c r="W35" i="1"/>
  <c r="U35" i="1"/>
  <c r="T35" i="1"/>
  <c r="S35" i="1"/>
  <c r="Q35" i="1"/>
  <c r="O35" i="1"/>
  <c r="M35" i="1"/>
  <c r="CM34" i="1"/>
  <c r="CL34" i="1"/>
  <c r="CD34" i="1"/>
  <c r="CB34" i="1"/>
  <c r="BZ34" i="1"/>
  <c r="BX34" i="1"/>
  <c r="BV34" i="1"/>
  <c r="BT34" i="1"/>
  <c r="BR34" i="1"/>
  <c r="BN34" i="1"/>
  <c r="BJ34" i="1"/>
  <c r="BH34" i="1"/>
  <c r="BF34" i="1"/>
  <c r="BD34" i="1"/>
  <c r="BB34" i="1"/>
  <c r="AZ34" i="1"/>
  <c r="AV34" i="1"/>
  <c r="AT34" i="1"/>
  <c r="AR34" i="1"/>
  <c r="AP34" i="1"/>
  <c r="AN34" i="1"/>
  <c r="AJ34" i="1"/>
  <c r="AH34" i="1"/>
  <c r="AF34" i="1"/>
  <c r="AD34" i="1"/>
  <c r="AB34" i="1"/>
  <c r="X34" i="1"/>
  <c r="V34" i="1"/>
  <c r="T34" i="1"/>
  <c r="R34" i="1"/>
  <c r="P34" i="1"/>
  <c r="N34" i="1"/>
  <c r="CM33" i="1"/>
  <c r="CL33" i="1"/>
  <c r="CD33" i="1"/>
  <c r="CB33" i="1"/>
  <c r="BZ33" i="1"/>
  <c r="BX33" i="1"/>
  <c r="BV33" i="1"/>
  <c r="BT33" i="1"/>
  <c r="BR33" i="1"/>
  <c r="BN33" i="1"/>
  <c r="BJ33" i="1"/>
  <c r="BH33" i="1"/>
  <c r="BF33" i="1"/>
  <c r="BD33" i="1"/>
  <c r="BB33" i="1"/>
  <c r="AZ33" i="1"/>
  <c r="AV33" i="1"/>
  <c r="AT33" i="1"/>
  <c r="AR33" i="1"/>
  <c r="AP33" i="1"/>
  <c r="AN33" i="1"/>
  <c r="AJ33" i="1"/>
  <c r="AH33" i="1"/>
  <c r="AF33" i="1"/>
  <c r="AD33" i="1"/>
  <c r="AD30" i="1" s="1"/>
  <c r="AB33" i="1"/>
  <c r="X33" i="1"/>
  <c r="V33" i="1"/>
  <c r="T33" i="1"/>
  <c r="R33" i="1"/>
  <c r="P33" i="1"/>
  <c r="N33" i="1"/>
  <c r="CM32" i="1"/>
  <c r="CL32" i="1"/>
  <c r="CD32" i="1"/>
  <c r="CB32" i="1"/>
  <c r="BZ32" i="1"/>
  <c r="BZ30" i="1" s="1"/>
  <c r="BX32" i="1"/>
  <c r="BV32" i="1"/>
  <c r="BT32" i="1"/>
  <c r="BR32" i="1"/>
  <c r="BN32" i="1"/>
  <c r="BJ32" i="1"/>
  <c r="BH32" i="1"/>
  <c r="BF32" i="1"/>
  <c r="BD32" i="1"/>
  <c r="BB32" i="1"/>
  <c r="AZ32" i="1"/>
  <c r="AV32" i="1"/>
  <c r="AT32" i="1"/>
  <c r="AR32" i="1"/>
  <c r="AP32" i="1"/>
  <c r="AN32" i="1"/>
  <c r="AJ32" i="1"/>
  <c r="AH32" i="1"/>
  <c r="AF32" i="1"/>
  <c r="AD32" i="1"/>
  <c r="AB32" i="1"/>
  <c r="X32" i="1"/>
  <c r="V32" i="1"/>
  <c r="T32" i="1"/>
  <c r="R32" i="1"/>
  <c r="P32" i="1"/>
  <c r="N32" i="1"/>
  <c r="CM31" i="1"/>
  <c r="CL31" i="1"/>
  <c r="CL30" i="1" s="1"/>
  <c r="CD31" i="1"/>
  <c r="CD30" i="1" s="1"/>
  <c r="CB31" i="1"/>
  <c r="BZ31" i="1"/>
  <c r="BX31" i="1"/>
  <c r="BV31" i="1"/>
  <c r="BT31" i="1"/>
  <c r="BT30" i="1" s="1"/>
  <c r="BR31" i="1"/>
  <c r="BR30" i="1" s="1"/>
  <c r="BN31" i="1"/>
  <c r="BJ31" i="1"/>
  <c r="BH31" i="1"/>
  <c r="BH30" i="1" s="1"/>
  <c r="BF31" i="1"/>
  <c r="BD31" i="1"/>
  <c r="BB31" i="1"/>
  <c r="AZ31" i="1"/>
  <c r="AV31" i="1"/>
  <c r="AT31" i="1"/>
  <c r="AR31" i="1"/>
  <c r="AP31" i="1"/>
  <c r="AP30" i="1" s="1"/>
  <c r="AN31" i="1"/>
  <c r="AN30" i="1" s="1"/>
  <c r="AJ31" i="1"/>
  <c r="AH31" i="1"/>
  <c r="AF31" i="1"/>
  <c r="AD31" i="1"/>
  <c r="AB31" i="1"/>
  <c r="X31" i="1"/>
  <c r="X30" i="1" s="1"/>
  <c r="V31" i="1"/>
  <c r="T31" i="1"/>
  <c r="R31" i="1"/>
  <c r="P31" i="1"/>
  <c r="N31" i="1"/>
  <c r="CK30" i="1"/>
  <c r="CJ30" i="1"/>
  <c r="CI30" i="1"/>
  <c r="CH30" i="1"/>
  <c r="CG30" i="1"/>
  <c r="CF30" i="1"/>
  <c r="CE30" i="1"/>
  <c r="CC30" i="1"/>
  <c r="CA30" i="1"/>
  <c r="BY30" i="1"/>
  <c r="BW30" i="1"/>
  <c r="BU30" i="1"/>
  <c r="BS30" i="1"/>
  <c r="BQ30" i="1"/>
  <c r="BP30" i="1"/>
  <c r="BO30" i="1"/>
  <c r="BM30" i="1"/>
  <c r="BL30" i="1"/>
  <c r="BK30" i="1"/>
  <c r="BI30" i="1"/>
  <c r="BG30" i="1"/>
  <c r="BE30" i="1"/>
  <c r="BC30" i="1"/>
  <c r="BB30" i="1"/>
  <c r="BA30" i="1"/>
  <c r="AY30" i="1"/>
  <c r="AX30" i="1"/>
  <c r="AW30" i="1"/>
  <c r="AU30" i="1"/>
  <c r="AS30" i="1"/>
  <c r="AQ30" i="1"/>
  <c r="AO30" i="1"/>
  <c r="AM30" i="1"/>
  <c r="AL30" i="1"/>
  <c r="AK30" i="1"/>
  <c r="AI30" i="1"/>
  <c r="AG30" i="1"/>
  <c r="AE30" i="1"/>
  <c r="AC30" i="1"/>
  <c r="AA30" i="1"/>
  <c r="Z30" i="1"/>
  <c r="Y30" i="1"/>
  <c r="W30" i="1"/>
  <c r="U30" i="1"/>
  <c r="S30" i="1"/>
  <c r="Q30" i="1"/>
  <c r="O30" i="1"/>
  <c r="M30" i="1"/>
  <c r="CM29" i="1"/>
  <c r="CH29" i="1"/>
  <c r="CF29" i="1"/>
  <c r="CD29" i="1"/>
  <c r="CB29" i="1"/>
  <c r="BZ29" i="1"/>
  <c r="BX29" i="1"/>
  <c r="BV29" i="1"/>
  <c r="BT29" i="1"/>
  <c r="BR29" i="1"/>
  <c r="BP29" i="1"/>
  <c r="BN29" i="1"/>
  <c r="BJ29" i="1"/>
  <c r="BH29" i="1"/>
  <c r="BF29" i="1"/>
  <c r="BD29" i="1"/>
  <c r="BB29" i="1"/>
  <c r="AZ29" i="1"/>
  <c r="AX29" i="1"/>
  <c r="AV29" i="1"/>
  <c r="AT29" i="1"/>
  <c r="AR29" i="1"/>
  <c r="AP29" i="1"/>
  <c r="AN29" i="1"/>
  <c r="AJ29" i="1"/>
  <c r="AH29" i="1"/>
  <c r="AF29" i="1"/>
  <c r="AD29" i="1"/>
  <c r="AB29" i="1"/>
  <c r="Z29" i="1"/>
  <c r="V29" i="1"/>
  <c r="T29" i="1"/>
  <c r="R29" i="1"/>
  <c r="P29" i="1"/>
  <c r="N29" i="1"/>
  <c r="CM28" i="1"/>
  <c r="CH28" i="1"/>
  <c r="CF28" i="1"/>
  <c r="CF26" i="1" s="1"/>
  <c r="CD28" i="1"/>
  <c r="CB28" i="1"/>
  <c r="BZ28" i="1"/>
  <c r="BX28" i="1"/>
  <c r="BV28" i="1"/>
  <c r="BT28" i="1"/>
  <c r="BR28" i="1"/>
  <c r="BP28" i="1"/>
  <c r="BN28" i="1"/>
  <c r="BJ28" i="1"/>
  <c r="BH28" i="1"/>
  <c r="BF28" i="1"/>
  <c r="BD28" i="1"/>
  <c r="BB28" i="1"/>
  <c r="AZ28" i="1"/>
  <c r="AX28" i="1"/>
  <c r="AV28" i="1"/>
  <c r="AV26" i="1" s="1"/>
  <c r="AT28" i="1"/>
  <c r="AR28" i="1"/>
  <c r="AP28" i="1"/>
  <c r="AN28" i="1"/>
  <c r="AJ28" i="1"/>
  <c r="AH28" i="1"/>
  <c r="AF28" i="1"/>
  <c r="AD28" i="1"/>
  <c r="AB28" i="1"/>
  <c r="Z28" i="1"/>
  <c r="V28" i="1"/>
  <c r="T28" i="1"/>
  <c r="R28" i="1"/>
  <c r="P28" i="1"/>
  <c r="N28" i="1"/>
  <c r="CM27" i="1"/>
  <c r="CH27" i="1"/>
  <c r="CF27" i="1"/>
  <c r="CD27" i="1"/>
  <c r="CB27" i="1"/>
  <c r="BZ27" i="1"/>
  <c r="BX27" i="1"/>
  <c r="BX26" i="1" s="1"/>
  <c r="BV27" i="1"/>
  <c r="BT27" i="1"/>
  <c r="BR27" i="1"/>
  <c r="BP27" i="1"/>
  <c r="BN27" i="1"/>
  <c r="BN26" i="1" s="1"/>
  <c r="BJ27" i="1"/>
  <c r="BJ26" i="1" s="1"/>
  <c r="BH27" i="1"/>
  <c r="BF27" i="1"/>
  <c r="BD27" i="1"/>
  <c r="BB27" i="1"/>
  <c r="AZ27" i="1"/>
  <c r="AX27" i="1"/>
  <c r="AX26" i="1" s="1"/>
  <c r="AV27" i="1"/>
  <c r="AT27" i="1"/>
  <c r="AR27" i="1"/>
  <c r="AP27" i="1"/>
  <c r="AN27" i="1"/>
  <c r="AJ27" i="1"/>
  <c r="AJ26" i="1" s="1"/>
  <c r="AH27" i="1"/>
  <c r="AF27" i="1"/>
  <c r="AD27" i="1"/>
  <c r="AB27" i="1"/>
  <c r="Z27" i="1"/>
  <c r="V27" i="1"/>
  <c r="V26" i="1" s="1"/>
  <c r="T27" i="1"/>
  <c r="R27" i="1"/>
  <c r="P27" i="1"/>
  <c r="N27" i="1"/>
  <c r="CL26" i="1"/>
  <c r="CK26" i="1"/>
  <c r="CJ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L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L26" i="1"/>
  <c r="AK26" i="1"/>
  <c r="AI26" i="1"/>
  <c r="AG26" i="1"/>
  <c r="AE26" i="1"/>
  <c r="AC26" i="1"/>
  <c r="AA26" i="1"/>
  <c r="Y26" i="1"/>
  <c r="X26" i="1"/>
  <c r="W26" i="1"/>
  <c r="U26" i="1"/>
  <c r="S26" i="1"/>
  <c r="Q26" i="1"/>
  <c r="O26" i="1"/>
  <c r="M26" i="1"/>
  <c r="CM25" i="1"/>
  <c r="CM24" i="1" s="1"/>
  <c r="CH25" i="1"/>
  <c r="CH24" i="1" s="1"/>
  <c r="CF25" i="1"/>
  <c r="CF24" i="1" s="1"/>
  <c r="CD25" i="1"/>
  <c r="CD24" i="1" s="1"/>
  <c r="CB25" i="1"/>
  <c r="CB24" i="1" s="1"/>
  <c r="BZ25" i="1"/>
  <c r="BX25" i="1"/>
  <c r="BX24" i="1" s="1"/>
  <c r="BV25" i="1"/>
  <c r="BV24" i="1" s="1"/>
  <c r="BT25" i="1"/>
  <c r="BT24" i="1" s="1"/>
  <c r="BR25" i="1"/>
  <c r="BP25" i="1"/>
  <c r="BP24" i="1" s="1"/>
  <c r="BN25" i="1"/>
  <c r="BN24" i="1" s="1"/>
  <c r="BJ25" i="1"/>
  <c r="BJ24" i="1" s="1"/>
  <c r="BH25" i="1"/>
  <c r="BH24" i="1" s="1"/>
  <c r="BF25" i="1"/>
  <c r="BF24" i="1" s="1"/>
  <c r="BD25" i="1"/>
  <c r="BD24" i="1" s="1"/>
  <c r="BB25" i="1"/>
  <c r="BB24" i="1" s="1"/>
  <c r="AZ25" i="1"/>
  <c r="AZ24" i="1" s="1"/>
  <c r="AX25" i="1"/>
  <c r="AX24" i="1" s="1"/>
  <c r="AV25" i="1"/>
  <c r="AV24" i="1" s="1"/>
  <c r="AT25" i="1"/>
  <c r="AT24" i="1" s="1"/>
  <c r="AR25" i="1"/>
  <c r="AR24" i="1" s="1"/>
  <c r="AP25" i="1"/>
  <c r="AP24" i="1" s="1"/>
  <c r="AN25" i="1"/>
  <c r="AJ25" i="1"/>
  <c r="AJ24" i="1" s="1"/>
  <c r="AH25" i="1"/>
  <c r="AF25" i="1"/>
  <c r="AF24" i="1" s="1"/>
  <c r="AD25" i="1"/>
  <c r="AD24" i="1" s="1"/>
  <c r="AB25" i="1"/>
  <c r="Z25" i="1"/>
  <c r="V25" i="1"/>
  <c r="V24" i="1" s="1"/>
  <c r="T25" i="1"/>
  <c r="T24" i="1" s="1"/>
  <c r="R25" i="1"/>
  <c r="R24" i="1" s="1"/>
  <c r="P25" i="1"/>
  <c r="N25" i="1"/>
  <c r="N24" i="1" s="1"/>
  <c r="CL24" i="1"/>
  <c r="CK24" i="1"/>
  <c r="CJ24" i="1"/>
  <c r="CI24" i="1"/>
  <c r="CG24" i="1"/>
  <c r="CE24" i="1"/>
  <c r="CC24" i="1"/>
  <c r="CA24" i="1"/>
  <c r="BZ24" i="1"/>
  <c r="BY24" i="1"/>
  <c r="BW24" i="1"/>
  <c r="BU24" i="1"/>
  <c r="BS24" i="1"/>
  <c r="BR24" i="1"/>
  <c r="BQ24" i="1"/>
  <c r="BO24" i="1"/>
  <c r="BM24" i="1"/>
  <c r="BL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N24" i="1"/>
  <c r="AM24" i="1"/>
  <c r="AL24" i="1"/>
  <c r="AK24" i="1"/>
  <c r="AI24" i="1"/>
  <c r="AH24" i="1"/>
  <c r="AG24" i="1"/>
  <c r="AE24" i="1"/>
  <c r="AC24" i="1"/>
  <c r="AB24" i="1"/>
  <c r="AA24" i="1"/>
  <c r="Z24" i="1"/>
  <c r="Y24" i="1"/>
  <c r="X24" i="1"/>
  <c r="W24" i="1"/>
  <c r="U24" i="1"/>
  <c r="S24" i="1"/>
  <c r="Q24" i="1"/>
  <c r="P24" i="1"/>
  <c r="O24" i="1"/>
  <c r="M24" i="1"/>
  <c r="CM23" i="1"/>
  <c r="CH23" i="1"/>
  <c r="CF23" i="1"/>
  <c r="CF22" i="1" s="1"/>
  <c r="CD23" i="1"/>
  <c r="CD22" i="1" s="1"/>
  <c r="CB23" i="1"/>
  <c r="BZ23" i="1"/>
  <c r="BX23" i="1"/>
  <c r="BX22" i="1" s="1"/>
  <c r="BV23" i="1"/>
  <c r="BV22" i="1" s="1"/>
  <c r="BT23" i="1"/>
  <c r="BT22" i="1" s="1"/>
  <c r="BR23" i="1"/>
  <c r="BR22" i="1" s="1"/>
  <c r="BP23" i="1"/>
  <c r="BN23" i="1"/>
  <c r="BN22" i="1" s="1"/>
  <c r="BJ23" i="1"/>
  <c r="BH23" i="1"/>
  <c r="BH22" i="1" s="1"/>
  <c r="BF23" i="1"/>
  <c r="BF22" i="1" s="1"/>
  <c r="BD23" i="1"/>
  <c r="BD22" i="1" s="1"/>
  <c r="BB23" i="1"/>
  <c r="BB22" i="1" s="1"/>
  <c r="AZ23" i="1"/>
  <c r="AZ22" i="1" s="1"/>
  <c r="AX23" i="1"/>
  <c r="AX22" i="1" s="1"/>
  <c r="AV23" i="1"/>
  <c r="AV22" i="1" s="1"/>
  <c r="AT23" i="1"/>
  <c r="AT22" i="1" s="1"/>
  <c r="AR23" i="1"/>
  <c r="AR22" i="1" s="1"/>
  <c r="AP23" i="1"/>
  <c r="AP22" i="1" s="1"/>
  <c r="AN23" i="1"/>
  <c r="AJ23" i="1"/>
  <c r="AJ22" i="1" s="1"/>
  <c r="AH23" i="1"/>
  <c r="AH22" i="1" s="1"/>
  <c r="AF23" i="1"/>
  <c r="AF22" i="1" s="1"/>
  <c r="AD23" i="1"/>
  <c r="AD22" i="1" s="1"/>
  <c r="AB23" i="1"/>
  <c r="AB22" i="1" s="1"/>
  <c r="Z23" i="1"/>
  <c r="Z22" i="1" s="1"/>
  <c r="V23" i="1"/>
  <c r="V22" i="1" s="1"/>
  <c r="T23" i="1"/>
  <c r="T22" i="1" s="1"/>
  <c r="R23" i="1"/>
  <c r="R22" i="1" s="1"/>
  <c r="P23" i="1"/>
  <c r="P22" i="1" s="1"/>
  <c r="N23" i="1"/>
  <c r="CL22" i="1"/>
  <c r="CK22" i="1"/>
  <c r="CJ22" i="1"/>
  <c r="CI22" i="1"/>
  <c r="CH22" i="1"/>
  <c r="CG22" i="1"/>
  <c r="CE22" i="1"/>
  <c r="CC22" i="1"/>
  <c r="CB22" i="1"/>
  <c r="CA22" i="1"/>
  <c r="BZ22" i="1"/>
  <c r="BY22" i="1"/>
  <c r="BW22" i="1"/>
  <c r="BU22" i="1"/>
  <c r="BS22" i="1"/>
  <c r="BQ22" i="1"/>
  <c r="BP22" i="1"/>
  <c r="BO22" i="1"/>
  <c r="BM22" i="1"/>
  <c r="BL22" i="1"/>
  <c r="BK22" i="1"/>
  <c r="BJ22" i="1"/>
  <c r="BI22" i="1"/>
  <c r="BG22" i="1"/>
  <c r="BE22" i="1"/>
  <c r="BC22" i="1"/>
  <c r="BA22" i="1"/>
  <c r="AY22" i="1"/>
  <c r="AW22" i="1"/>
  <c r="AU22" i="1"/>
  <c r="AS22" i="1"/>
  <c r="AQ22" i="1"/>
  <c r="AO22" i="1"/>
  <c r="AN22" i="1"/>
  <c r="AM22" i="1"/>
  <c r="AL22" i="1"/>
  <c r="AK22" i="1"/>
  <c r="AI22" i="1"/>
  <c r="AG22" i="1"/>
  <c r="AE22" i="1"/>
  <c r="AC22" i="1"/>
  <c r="AA22" i="1"/>
  <c r="Y22" i="1"/>
  <c r="X22" i="1"/>
  <c r="W22" i="1"/>
  <c r="U22" i="1"/>
  <c r="S22" i="1"/>
  <c r="Q22" i="1"/>
  <c r="O22" i="1"/>
  <c r="N22" i="1"/>
  <c r="M22" i="1"/>
  <c r="CM21" i="1"/>
  <c r="CL21" i="1"/>
  <c r="CD21" i="1"/>
  <c r="CB21" i="1"/>
  <c r="BZ21" i="1"/>
  <c r="BX21" i="1"/>
  <c r="BV21" i="1"/>
  <c r="BT21" i="1"/>
  <c r="BR21" i="1"/>
  <c r="BN21" i="1"/>
  <c r="BJ21" i="1"/>
  <c r="BH21" i="1"/>
  <c r="BF21" i="1"/>
  <c r="BD21" i="1"/>
  <c r="BB21" i="1"/>
  <c r="AZ21" i="1"/>
  <c r="AV21" i="1"/>
  <c r="AT21" i="1"/>
  <c r="AR21" i="1"/>
  <c r="AP21" i="1"/>
  <c r="AN21" i="1"/>
  <c r="AJ21" i="1"/>
  <c r="AH21" i="1"/>
  <c r="AF21" i="1"/>
  <c r="AD21" i="1"/>
  <c r="AB21" i="1"/>
  <c r="X21" i="1"/>
  <c r="V21" i="1"/>
  <c r="T21" i="1"/>
  <c r="R21" i="1"/>
  <c r="P21" i="1"/>
  <c r="N21" i="1"/>
  <c r="CM20" i="1"/>
  <c r="CL20" i="1"/>
  <c r="CD20" i="1"/>
  <c r="CB20" i="1"/>
  <c r="BZ20" i="1"/>
  <c r="BX20" i="1"/>
  <c r="BV20" i="1"/>
  <c r="BT20" i="1"/>
  <c r="BR20" i="1"/>
  <c r="BN20" i="1"/>
  <c r="BJ20" i="1"/>
  <c r="BH20" i="1"/>
  <c r="BF20" i="1"/>
  <c r="BD20" i="1"/>
  <c r="BB20" i="1"/>
  <c r="AZ20" i="1"/>
  <c r="AV20" i="1"/>
  <c r="AT20" i="1"/>
  <c r="AR20" i="1"/>
  <c r="AP20" i="1"/>
  <c r="AN20" i="1"/>
  <c r="AJ20" i="1"/>
  <c r="AH20" i="1"/>
  <c r="AF20" i="1"/>
  <c r="AD20" i="1"/>
  <c r="AB20" i="1"/>
  <c r="X20" i="1"/>
  <c r="V20" i="1"/>
  <c r="T20" i="1"/>
  <c r="R20" i="1"/>
  <c r="P20" i="1"/>
  <c r="N20" i="1"/>
  <c r="CM19" i="1"/>
  <c r="CL19" i="1"/>
  <c r="CD19" i="1"/>
  <c r="CB19" i="1"/>
  <c r="BZ19" i="1"/>
  <c r="BX19" i="1"/>
  <c r="BV19" i="1"/>
  <c r="BT19" i="1"/>
  <c r="BR19" i="1"/>
  <c r="BN19" i="1"/>
  <c r="BJ19" i="1"/>
  <c r="BH19" i="1"/>
  <c r="BF19" i="1"/>
  <c r="BD19" i="1"/>
  <c r="BB19" i="1"/>
  <c r="AZ19" i="1"/>
  <c r="AV19" i="1"/>
  <c r="AT19" i="1"/>
  <c r="AR19" i="1"/>
  <c r="AP19" i="1"/>
  <c r="AN19" i="1"/>
  <c r="AJ19" i="1"/>
  <c r="AH19" i="1"/>
  <c r="AF19" i="1"/>
  <c r="AD19" i="1"/>
  <c r="AB19" i="1"/>
  <c r="X19" i="1"/>
  <c r="V19" i="1"/>
  <c r="T19" i="1"/>
  <c r="R19" i="1"/>
  <c r="P19" i="1"/>
  <c r="N19" i="1"/>
  <c r="CM18" i="1"/>
  <c r="CL18" i="1"/>
  <c r="CD18" i="1"/>
  <c r="CB18" i="1"/>
  <c r="BZ18" i="1"/>
  <c r="BX18" i="1"/>
  <c r="BV18" i="1"/>
  <c r="BT18" i="1"/>
  <c r="BR18" i="1"/>
  <c r="BN18" i="1"/>
  <c r="BJ18" i="1"/>
  <c r="BH18" i="1"/>
  <c r="BF18" i="1"/>
  <c r="BD18" i="1"/>
  <c r="BB18" i="1"/>
  <c r="AZ18" i="1"/>
  <c r="AV18" i="1"/>
  <c r="AT18" i="1"/>
  <c r="AR18" i="1"/>
  <c r="AP18" i="1"/>
  <c r="AN18" i="1"/>
  <c r="AJ18" i="1"/>
  <c r="AH18" i="1"/>
  <c r="AF18" i="1"/>
  <c r="AD18" i="1"/>
  <c r="AB18" i="1"/>
  <c r="X18" i="1"/>
  <c r="V18" i="1"/>
  <c r="T18" i="1"/>
  <c r="R18" i="1"/>
  <c r="P18" i="1"/>
  <c r="N18" i="1"/>
  <c r="CM17" i="1"/>
  <c r="CH17" i="1"/>
  <c r="CF17" i="1"/>
  <c r="CD17" i="1"/>
  <c r="CB17" i="1"/>
  <c r="BZ17" i="1"/>
  <c r="BX17" i="1"/>
  <c r="BV17" i="1"/>
  <c r="BT17" i="1"/>
  <c r="BR17" i="1"/>
  <c r="BP17" i="1"/>
  <c r="BN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J17" i="1"/>
  <c r="AH17" i="1"/>
  <c r="AF17" i="1"/>
  <c r="AD17" i="1"/>
  <c r="AB17" i="1"/>
  <c r="Z17" i="1"/>
  <c r="V17" i="1"/>
  <c r="T17" i="1"/>
  <c r="R17" i="1"/>
  <c r="P17" i="1"/>
  <c r="N17" i="1"/>
  <c r="CM16" i="1"/>
  <c r="CH16" i="1"/>
  <c r="CF16" i="1"/>
  <c r="CD16" i="1"/>
  <c r="CB16" i="1"/>
  <c r="BZ16" i="1"/>
  <c r="BX16" i="1"/>
  <c r="BV16" i="1"/>
  <c r="BT16" i="1"/>
  <c r="BR16" i="1"/>
  <c r="BP16" i="1"/>
  <c r="BN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J16" i="1"/>
  <c r="AH16" i="1"/>
  <c r="AF16" i="1"/>
  <c r="AD16" i="1"/>
  <c r="AB16" i="1"/>
  <c r="Z16" i="1"/>
  <c r="V16" i="1"/>
  <c r="T16" i="1"/>
  <c r="R16" i="1"/>
  <c r="P16" i="1"/>
  <c r="N16" i="1"/>
  <c r="CM15" i="1"/>
  <c r="CH15" i="1"/>
  <c r="CF15" i="1"/>
  <c r="CF11" i="1" s="1"/>
  <c r="CD15" i="1"/>
  <c r="CB15" i="1"/>
  <c r="BZ15" i="1"/>
  <c r="BX15" i="1"/>
  <c r="BV15" i="1"/>
  <c r="BT15" i="1"/>
  <c r="BR15" i="1"/>
  <c r="BP15" i="1"/>
  <c r="BN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J15" i="1"/>
  <c r="AH15" i="1"/>
  <c r="AF15" i="1"/>
  <c r="AD15" i="1"/>
  <c r="AB15" i="1"/>
  <c r="Z15" i="1"/>
  <c r="V15" i="1"/>
  <c r="T15" i="1"/>
  <c r="R15" i="1"/>
  <c r="P15" i="1"/>
  <c r="N15" i="1"/>
  <c r="CM14" i="1"/>
  <c r="CH14" i="1"/>
  <c r="CF14" i="1"/>
  <c r="CD14" i="1"/>
  <c r="CB14" i="1"/>
  <c r="BZ14" i="1"/>
  <c r="BX14" i="1"/>
  <c r="BV14" i="1"/>
  <c r="BT14" i="1"/>
  <c r="BR14" i="1"/>
  <c r="BP14" i="1"/>
  <c r="BN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J14" i="1"/>
  <c r="AH14" i="1"/>
  <c r="AF14" i="1"/>
  <c r="AD14" i="1"/>
  <c r="AB14" i="1"/>
  <c r="AB11" i="1" s="1"/>
  <c r="Z14" i="1"/>
  <c r="V14" i="1"/>
  <c r="T14" i="1"/>
  <c r="R14" i="1"/>
  <c r="P14" i="1"/>
  <c r="N14" i="1"/>
  <c r="CM13" i="1"/>
  <c r="CH13" i="1"/>
  <c r="CF13" i="1"/>
  <c r="CD13" i="1"/>
  <c r="CB13" i="1"/>
  <c r="BZ13" i="1"/>
  <c r="BX13" i="1"/>
  <c r="BV13" i="1"/>
  <c r="BT13" i="1"/>
  <c r="BR13" i="1"/>
  <c r="BP13" i="1"/>
  <c r="BN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J13" i="1"/>
  <c r="AH13" i="1"/>
  <c r="AF13" i="1"/>
  <c r="AD13" i="1"/>
  <c r="AB13" i="1"/>
  <c r="Z13" i="1"/>
  <c r="V13" i="1"/>
  <c r="T13" i="1"/>
  <c r="R13" i="1"/>
  <c r="P13" i="1"/>
  <c r="N13" i="1"/>
  <c r="CM12" i="1"/>
  <c r="CH12" i="1"/>
  <c r="CF12" i="1"/>
  <c r="CD12" i="1"/>
  <c r="CB12" i="1"/>
  <c r="BZ12" i="1"/>
  <c r="BX12" i="1"/>
  <c r="BX11" i="1" s="1"/>
  <c r="BV12" i="1"/>
  <c r="BT12" i="1"/>
  <c r="BR12" i="1"/>
  <c r="BP12" i="1"/>
  <c r="BN12" i="1"/>
  <c r="BJ12" i="1"/>
  <c r="BJ11" i="1" s="1"/>
  <c r="BH12" i="1"/>
  <c r="BF12" i="1"/>
  <c r="BD12" i="1"/>
  <c r="BB12" i="1"/>
  <c r="AZ12" i="1"/>
  <c r="AX12" i="1"/>
  <c r="AX11" i="1" s="1"/>
  <c r="AV12" i="1"/>
  <c r="AT12" i="1"/>
  <c r="AR12" i="1"/>
  <c r="AP12" i="1"/>
  <c r="AN12" i="1"/>
  <c r="AJ12" i="1"/>
  <c r="AJ11" i="1" s="1"/>
  <c r="AH12" i="1"/>
  <c r="AF12" i="1"/>
  <c r="AD12" i="1"/>
  <c r="AB12" i="1"/>
  <c r="Z12" i="1"/>
  <c r="X12" i="1"/>
  <c r="X11" i="1" s="1"/>
  <c r="V12" i="1"/>
  <c r="T12" i="1"/>
  <c r="R12" i="1"/>
  <c r="P12" i="1"/>
  <c r="N12" i="1"/>
  <c r="CK11" i="1"/>
  <c r="CJ11" i="1"/>
  <c r="CI11" i="1"/>
  <c r="CG11" i="1"/>
  <c r="CG263" i="1" s="1"/>
  <c r="CE11" i="1"/>
  <c r="CC11" i="1"/>
  <c r="CA11" i="1"/>
  <c r="BY11" i="1"/>
  <c r="BW11" i="1"/>
  <c r="BU11" i="1"/>
  <c r="BS11" i="1"/>
  <c r="BQ11" i="1"/>
  <c r="BO11" i="1"/>
  <c r="BM11" i="1"/>
  <c r="BL11" i="1"/>
  <c r="BK11" i="1"/>
  <c r="BI11" i="1"/>
  <c r="BG11" i="1"/>
  <c r="BE11" i="1"/>
  <c r="BC11" i="1"/>
  <c r="BA11" i="1"/>
  <c r="AY11" i="1"/>
  <c r="AW11" i="1"/>
  <c r="AU11" i="1"/>
  <c r="AS11" i="1"/>
  <c r="AQ11" i="1"/>
  <c r="AO11" i="1"/>
  <c r="AM11" i="1"/>
  <c r="AL11" i="1"/>
  <c r="AK11" i="1"/>
  <c r="AK263" i="1" s="1"/>
  <c r="AI11" i="1"/>
  <c r="AG11" i="1"/>
  <c r="AE11" i="1"/>
  <c r="AE263" i="1" s="1"/>
  <c r="AC11" i="1"/>
  <c r="AA11" i="1"/>
  <c r="Y11" i="1"/>
  <c r="Y263" i="1" s="1"/>
  <c r="W11" i="1"/>
  <c r="U11" i="1"/>
  <c r="S11" i="1"/>
  <c r="Q11" i="1"/>
  <c r="O11" i="1"/>
  <c r="M11" i="1"/>
  <c r="M263" i="1" s="1"/>
  <c r="BN4" i="1"/>
  <c r="BM4" i="1"/>
  <c r="C4" i="1"/>
  <c r="AW263" i="1" l="1"/>
  <c r="AD11" i="1"/>
  <c r="BF11" i="1"/>
  <c r="Z11" i="1"/>
  <c r="BN11" i="1"/>
  <c r="AQ263" i="1"/>
  <c r="BH11" i="1"/>
  <c r="CH11" i="1"/>
  <c r="AF11" i="1"/>
  <c r="BO263" i="1"/>
  <c r="CA263" i="1"/>
  <c r="V11" i="1"/>
  <c r="AH11" i="1"/>
  <c r="CN15" i="1"/>
  <c r="AP11" i="1"/>
  <c r="BB11" i="1"/>
  <c r="BP11" i="1"/>
  <c r="CB11" i="1"/>
  <c r="CN25" i="1"/>
  <c r="BH26" i="1"/>
  <c r="AJ30" i="1"/>
  <c r="BN30" i="1"/>
  <c r="AT37" i="1"/>
  <c r="BF37" i="1"/>
  <c r="Z46" i="1"/>
  <c r="AN46" i="1"/>
  <c r="AZ46" i="1"/>
  <c r="BZ46" i="1"/>
  <c r="CM51" i="1"/>
  <c r="CM49" i="1" s="1"/>
  <c r="AF63" i="1"/>
  <c r="AT63" i="1"/>
  <c r="BF63" i="1"/>
  <c r="AN73" i="1"/>
  <c r="V78" i="1"/>
  <c r="AJ78" i="1"/>
  <c r="AX78" i="1"/>
  <c r="BJ78" i="1"/>
  <c r="BX78" i="1"/>
  <c r="CM78" i="1"/>
  <c r="BP83" i="1"/>
  <c r="CB83" i="1"/>
  <c r="X83" i="1"/>
  <c r="AJ83" i="1"/>
  <c r="AX83" i="1"/>
  <c r="BI263" i="1"/>
  <c r="AN11" i="1"/>
  <c r="AR11" i="1"/>
  <c r="Z26" i="1"/>
  <c r="AN26" i="1"/>
  <c r="AZ26" i="1"/>
  <c r="BZ26" i="1"/>
  <c r="AP26" i="1"/>
  <c r="BB26" i="1"/>
  <c r="AD26" i="1"/>
  <c r="AB37" i="1"/>
  <c r="AP41" i="1"/>
  <c r="P46" i="1"/>
  <c r="BR46" i="1"/>
  <c r="CD46" i="1"/>
  <c r="AN49" i="1"/>
  <c r="BP49" i="1"/>
  <c r="AT66" i="1"/>
  <c r="BF66" i="1"/>
  <c r="CN91" i="1"/>
  <c r="AZ11" i="1"/>
  <c r="CN14" i="1"/>
  <c r="CD11" i="1"/>
  <c r="BU263" i="1"/>
  <c r="BT11" i="1"/>
  <c r="CL11" i="1"/>
  <c r="CL263" i="1" s="1"/>
  <c r="R26" i="1"/>
  <c r="BT26" i="1"/>
  <c r="AH46" i="1"/>
  <c r="BV46" i="1"/>
  <c r="Z63" i="1"/>
  <c r="AN63" i="1"/>
  <c r="AZ63" i="1"/>
  <c r="N63" i="1"/>
  <c r="AB63" i="1"/>
  <c r="BP63" i="1"/>
  <c r="CB63" i="1"/>
  <c r="T66" i="1"/>
  <c r="AH66" i="1"/>
  <c r="AV66" i="1"/>
  <c r="BH66" i="1"/>
  <c r="BV66" i="1"/>
  <c r="CH66" i="1"/>
  <c r="AH69" i="1"/>
  <c r="AV69" i="1"/>
  <c r="BH69" i="1"/>
  <c r="R73" i="1"/>
  <c r="AF73" i="1"/>
  <c r="AT73" i="1"/>
  <c r="BF73" i="1"/>
  <c r="BT73" i="1"/>
  <c r="CF73" i="1"/>
  <c r="AH73" i="1"/>
  <c r="AV73" i="1"/>
  <c r="BH73" i="1"/>
  <c r="BV73" i="1"/>
  <c r="CH73" i="1"/>
  <c r="AR78" i="1"/>
  <c r="BD78" i="1"/>
  <c r="R78" i="1"/>
  <c r="AF78" i="1"/>
  <c r="AT78" i="1"/>
  <c r="BF78" i="1"/>
  <c r="BR11" i="1"/>
  <c r="S263" i="1"/>
  <c r="AT11" i="1"/>
  <c r="BZ11" i="1"/>
  <c r="AD37" i="1"/>
  <c r="BR37" i="1"/>
  <c r="CD37" i="1"/>
  <c r="AH41" i="1"/>
  <c r="AV41" i="1"/>
  <c r="BH41" i="1"/>
  <c r="BF49" i="1"/>
  <c r="CD49" i="1"/>
  <c r="P49" i="1"/>
  <c r="CN65" i="1"/>
  <c r="V69" i="1"/>
  <c r="AJ69" i="1"/>
  <c r="BX69" i="1"/>
  <c r="BJ83" i="1"/>
  <c r="CN96" i="1"/>
  <c r="CN99" i="1"/>
  <c r="BD11" i="1"/>
  <c r="BC263" i="1"/>
  <c r="T11" i="1"/>
  <c r="AV11" i="1"/>
  <c r="BV11" i="1"/>
  <c r="R11" i="1"/>
  <c r="CM30" i="1"/>
  <c r="AV30" i="1"/>
  <c r="CN61" i="1"/>
  <c r="AF83" i="1"/>
  <c r="BT83" i="1"/>
  <c r="CF83" i="1"/>
  <c r="P83" i="1"/>
  <c r="AD83" i="1"/>
  <c r="AR83" i="1"/>
  <c r="BD83" i="1"/>
  <c r="T83" i="1"/>
  <c r="BH83" i="1"/>
  <c r="CH83" i="1"/>
  <c r="AN69" i="1"/>
  <c r="AZ69" i="1"/>
  <c r="BN69" i="1"/>
  <c r="BZ69" i="1"/>
  <c r="AB69" i="1"/>
  <c r="AP69" i="1"/>
  <c r="BB69" i="1"/>
  <c r="AB73" i="1"/>
  <c r="BB73" i="1"/>
  <c r="CB73" i="1"/>
  <c r="AD73" i="1"/>
  <c r="BD73" i="1"/>
  <c r="BR73" i="1"/>
  <c r="CD73" i="1"/>
  <c r="AN83" i="1"/>
  <c r="AZ83" i="1"/>
  <c r="BN83" i="1"/>
  <c r="BZ83" i="1"/>
  <c r="N83" i="1"/>
  <c r="AP83" i="1"/>
  <c r="CN121" i="1"/>
  <c r="CN124" i="1"/>
  <c r="CN127" i="1"/>
  <c r="CN133" i="1"/>
  <c r="CN136" i="1"/>
  <c r="Z140" i="1"/>
  <c r="AN140" i="1"/>
  <c r="AZ140" i="1"/>
  <c r="BZ140" i="1"/>
  <c r="AR140" i="1"/>
  <c r="BD140" i="1"/>
  <c r="AZ147" i="1"/>
  <c r="BN147" i="1"/>
  <c r="BZ147" i="1"/>
  <c r="P147" i="1"/>
  <c r="AD147" i="1"/>
  <c r="V156" i="1"/>
  <c r="N163" i="1"/>
  <c r="AB163" i="1"/>
  <c r="BP163" i="1"/>
  <c r="CB163" i="1"/>
  <c r="AT173" i="1"/>
  <c r="AV178" i="1"/>
  <c r="BH178" i="1"/>
  <c r="BV178" i="1"/>
  <c r="N192" i="1"/>
  <c r="AB192" i="1"/>
  <c r="AP192" i="1"/>
  <c r="BB192" i="1"/>
  <c r="BP192" i="1"/>
  <c r="CB192" i="1"/>
  <c r="BT192" i="1"/>
  <c r="AP207" i="1"/>
  <c r="CN225" i="1"/>
  <c r="CN246" i="1"/>
  <c r="AD243" i="1"/>
  <c r="BR243" i="1"/>
  <c r="CN257" i="1"/>
  <c r="CN105" i="1"/>
  <c r="CN108" i="1"/>
  <c r="CN111" i="1"/>
  <c r="AV192" i="1"/>
  <c r="BH192" i="1"/>
  <c r="BV192" i="1"/>
  <c r="CH192" i="1"/>
  <c r="CN200" i="1"/>
  <c r="T203" i="1"/>
  <c r="AH203" i="1"/>
  <c r="BV203" i="1"/>
  <c r="CH203" i="1"/>
  <c r="P207" i="1"/>
  <c r="BR207" i="1"/>
  <c r="CD207" i="1"/>
  <c r="BN212" i="1"/>
  <c r="BZ212" i="1"/>
  <c r="AD140" i="1"/>
  <c r="CD147" i="1"/>
  <c r="CN170" i="1"/>
  <c r="AV185" i="1"/>
  <c r="R243" i="1"/>
  <c r="AF243" i="1"/>
  <c r="BF243" i="1"/>
  <c r="BT243" i="1"/>
  <c r="CF243" i="1"/>
  <c r="T140" i="1"/>
  <c r="AH140" i="1"/>
  <c r="AV140" i="1"/>
  <c r="BV140" i="1"/>
  <c r="R147" i="1"/>
  <c r="AT147" i="1"/>
  <c r="BF147" i="1"/>
  <c r="BT147" i="1"/>
  <c r="BH147" i="1"/>
  <c r="CN154" i="1"/>
  <c r="CD156" i="1"/>
  <c r="V163" i="1"/>
  <c r="AJ163" i="1"/>
  <c r="AX163" i="1"/>
  <c r="BJ163" i="1"/>
  <c r="BX163" i="1"/>
  <c r="V173" i="1"/>
  <c r="AJ173" i="1"/>
  <c r="AX173" i="1"/>
  <c r="BJ173" i="1"/>
  <c r="BX173" i="1"/>
  <c r="BN178" i="1"/>
  <c r="BZ178" i="1"/>
  <c r="AJ185" i="1"/>
  <c r="BJ185" i="1"/>
  <c r="BR203" i="1"/>
  <c r="AH207" i="1"/>
  <c r="AV207" i="1"/>
  <c r="BH207" i="1"/>
  <c r="AN243" i="1"/>
  <c r="CN247" i="1"/>
  <c r="V147" i="1"/>
  <c r="AJ147" i="1"/>
  <c r="AX147" i="1"/>
  <c r="BJ147" i="1"/>
  <c r="CM147" i="1"/>
  <c r="Z163" i="1"/>
  <c r="AN163" i="1"/>
  <c r="AZ163" i="1"/>
  <c r="BN163" i="1"/>
  <c r="BZ163" i="1"/>
  <c r="Z185" i="1"/>
  <c r="BZ185" i="1"/>
  <c r="R203" i="1"/>
  <c r="AF203" i="1"/>
  <c r="AT203" i="1"/>
  <c r="BT203" i="1"/>
  <c r="CF203" i="1"/>
  <c r="R207" i="1"/>
  <c r="BT207" i="1"/>
  <c r="CF207" i="1"/>
  <c r="T212" i="1"/>
  <c r="AH212" i="1"/>
  <c r="AV212" i="1"/>
  <c r="BH212" i="1"/>
  <c r="BV212" i="1"/>
  <c r="CH212" i="1"/>
  <c r="AJ212" i="1"/>
  <c r="CM22" i="1"/>
  <c r="N11" i="1"/>
  <c r="CN21" i="1"/>
  <c r="AB30" i="1"/>
  <c r="CN32" i="1"/>
  <c r="Q263" i="1"/>
  <c r="W263" i="1"/>
  <c r="AC263" i="1"/>
  <c r="AI263" i="1"/>
  <c r="AO263" i="1"/>
  <c r="AU263" i="1"/>
  <c r="BA263" i="1"/>
  <c r="BG263" i="1"/>
  <c r="BM263" i="1"/>
  <c r="BS263" i="1"/>
  <c r="BY263" i="1"/>
  <c r="CE263" i="1"/>
  <c r="CK263" i="1"/>
  <c r="CN13" i="1"/>
  <c r="CN17" i="1"/>
  <c r="CN18" i="1"/>
  <c r="CN19" i="1"/>
  <c r="AF26" i="1"/>
  <c r="AT26" i="1"/>
  <c r="BF26" i="1"/>
  <c r="CN28" i="1"/>
  <c r="AR26" i="1"/>
  <c r="BD26" i="1"/>
  <c r="BR26" i="1"/>
  <c r="CD26" i="1"/>
  <c r="CN34" i="1"/>
  <c r="CN38" i="1"/>
  <c r="AP37" i="1"/>
  <c r="BB37" i="1"/>
  <c r="BP37" i="1"/>
  <c r="CB37" i="1"/>
  <c r="Z37" i="1"/>
  <c r="BN37" i="1"/>
  <c r="BZ37" i="1"/>
  <c r="Z41" i="1"/>
  <c r="AN41" i="1"/>
  <c r="AZ41" i="1"/>
  <c r="BN41" i="1"/>
  <c r="BZ41" i="1"/>
  <c r="V41" i="1"/>
  <c r="AJ41" i="1"/>
  <c r="AX41" i="1"/>
  <c r="BX41" i="1"/>
  <c r="CM41" i="1"/>
  <c r="AF46" i="1"/>
  <c r="AT46" i="1"/>
  <c r="BF46" i="1"/>
  <c r="BT46" i="1"/>
  <c r="CN55" i="1"/>
  <c r="Z49" i="1"/>
  <c r="CN59" i="1"/>
  <c r="CN62" i="1"/>
  <c r="CN67" i="1"/>
  <c r="CN71" i="1"/>
  <c r="CN77" i="1"/>
  <c r="CN79" i="1"/>
  <c r="CN78" i="1" s="1"/>
  <c r="P78" i="1"/>
  <c r="N78" i="1"/>
  <c r="AB78" i="1"/>
  <c r="CN116" i="1"/>
  <c r="V30" i="1"/>
  <c r="AZ30" i="1"/>
  <c r="CB30" i="1"/>
  <c r="CN39" i="1"/>
  <c r="N41" i="1"/>
  <c r="AB41" i="1"/>
  <c r="AD46" i="1"/>
  <c r="AR46" i="1"/>
  <c r="BD46" i="1"/>
  <c r="AD49" i="1"/>
  <c r="AR49" i="1"/>
  <c r="CN60" i="1"/>
  <c r="CN64" i="1"/>
  <c r="CN68" i="1"/>
  <c r="CM69" i="1"/>
  <c r="CN72" i="1"/>
  <c r="CN75" i="1"/>
  <c r="CM73" i="1"/>
  <c r="CN82" i="1"/>
  <c r="AT83" i="1"/>
  <c r="BF83" i="1"/>
  <c r="CN92" i="1"/>
  <c r="CN98" i="1"/>
  <c r="CN110" i="1"/>
  <c r="CN31" i="1"/>
  <c r="BD30" i="1"/>
  <c r="AR30" i="1"/>
  <c r="BF30" i="1"/>
  <c r="BV30" i="1"/>
  <c r="CN33" i="1"/>
  <c r="CN40" i="1"/>
  <c r="AR37" i="1"/>
  <c r="BD37" i="1"/>
  <c r="AD41" i="1"/>
  <c r="AR41" i="1"/>
  <c r="BD41" i="1"/>
  <c r="O263" i="1"/>
  <c r="U263" i="1"/>
  <c r="AA263" i="1"/>
  <c r="AG263" i="1"/>
  <c r="AM263" i="1"/>
  <c r="AS263" i="1"/>
  <c r="AY263" i="1"/>
  <c r="BE263" i="1"/>
  <c r="BK263" i="1"/>
  <c r="BQ263" i="1"/>
  <c r="BW263" i="1"/>
  <c r="CC263" i="1"/>
  <c r="CI263" i="1"/>
  <c r="CN12" i="1"/>
  <c r="CN11" i="1" s="1"/>
  <c r="CN16" i="1"/>
  <c r="CN20" i="1"/>
  <c r="N26" i="1"/>
  <c r="AB26" i="1"/>
  <c r="BP26" i="1"/>
  <c r="CB26" i="1"/>
  <c r="CM37" i="1"/>
  <c r="BT41" i="1"/>
  <c r="CF41" i="1"/>
  <c r="V46" i="1"/>
  <c r="AJ46" i="1"/>
  <c r="AX46" i="1"/>
  <c r="BJ46" i="1"/>
  <c r="BX46" i="1"/>
  <c r="N49" i="1"/>
  <c r="AB49" i="1"/>
  <c r="AP49" i="1"/>
  <c r="BD49" i="1"/>
  <c r="BT49" i="1"/>
  <c r="CL49" i="1"/>
  <c r="R49" i="1"/>
  <c r="AF49" i="1"/>
  <c r="AT49" i="1"/>
  <c r="BH49" i="1"/>
  <c r="BX49" i="1"/>
  <c r="CN53" i="1"/>
  <c r="P73" i="1"/>
  <c r="AZ73" i="1"/>
  <c r="BN73" i="1"/>
  <c r="Z78" i="1"/>
  <c r="AH83" i="1"/>
  <c r="AB83" i="1"/>
  <c r="AL263" i="1"/>
  <c r="CM26" i="1"/>
  <c r="P11" i="1"/>
  <c r="BL263" i="1"/>
  <c r="CJ263" i="1"/>
  <c r="R30" i="1"/>
  <c r="AF30" i="1"/>
  <c r="AT30" i="1"/>
  <c r="BX30" i="1"/>
  <c r="T30" i="1"/>
  <c r="AH30" i="1"/>
  <c r="BJ30" i="1"/>
  <c r="CN50" i="1"/>
  <c r="AX49" i="1"/>
  <c r="CH49" i="1"/>
  <c r="CN58" i="1"/>
  <c r="CF49" i="1"/>
  <c r="CN70" i="1"/>
  <c r="CM83" i="1"/>
  <c r="V83" i="1"/>
  <c r="BX83" i="1"/>
  <c r="CN85" i="1"/>
  <c r="BR83" i="1"/>
  <c r="CD83" i="1"/>
  <c r="CN88" i="1"/>
  <c r="CN80" i="1"/>
  <c r="CN84" i="1"/>
  <c r="CN95" i="1"/>
  <c r="CN112" i="1"/>
  <c r="CN118" i="1"/>
  <c r="CN122" i="1"/>
  <c r="CN125" i="1"/>
  <c r="CN139" i="1"/>
  <c r="CN142" i="1"/>
  <c r="CN143" i="1"/>
  <c r="T147" i="1"/>
  <c r="BV147" i="1"/>
  <c r="CH147" i="1"/>
  <c r="AR147" i="1"/>
  <c r="BD147" i="1"/>
  <c r="CN150" i="1"/>
  <c r="T156" i="1"/>
  <c r="BV156" i="1"/>
  <c r="CH156" i="1"/>
  <c r="R156" i="1"/>
  <c r="AF156" i="1"/>
  <c r="AT156" i="1"/>
  <c r="BF156" i="1"/>
  <c r="BT156" i="1"/>
  <c r="CF156" i="1"/>
  <c r="CN172" i="1"/>
  <c r="R173" i="1"/>
  <c r="AF173" i="1"/>
  <c r="BF173" i="1"/>
  <c r="CF173" i="1"/>
  <c r="CN175" i="1"/>
  <c r="P173" i="1"/>
  <c r="AR173" i="1"/>
  <c r="BD173" i="1"/>
  <c r="BR173" i="1"/>
  <c r="CN177" i="1"/>
  <c r="CF192" i="1"/>
  <c r="CN134" i="1"/>
  <c r="AJ156" i="1"/>
  <c r="AX156" i="1"/>
  <c r="BJ156" i="1"/>
  <c r="BX156" i="1"/>
  <c r="AH163" i="1"/>
  <c r="BH173" i="1"/>
  <c r="BV173" i="1"/>
  <c r="CH173" i="1"/>
  <c r="CN137" i="1"/>
  <c r="CN144" i="1"/>
  <c r="CN148" i="1"/>
  <c r="CN101" i="1"/>
  <c r="CN120" i="1"/>
  <c r="CN123" i="1"/>
  <c r="CN126" i="1"/>
  <c r="CN129" i="1"/>
  <c r="N140" i="1"/>
  <c r="AB140" i="1"/>
  <c r="AP140" i="1"/>
  <c r="BB140" i="1"/>
  <c r="BP140" i="1"/>
  <c r="CB140" i="1"/>
  <c r="V140" i="1"/>
  <c r="AJ140" i="1"/>
  <c r="AX140" i="1"/>
  <c r="BJ140" i="1"/>
  <c r="BX140" i="1"/>
  <c r="N147" i="1"/>
  <c r="BP147" i="1"/>
  <c r="CB147" i="1"/>
  <c r="CN151" i="1"/>
  <c r="CN152" i="1"/>
  <c r="T178" i="1"/>
  <c r="CH178" i="1"/>
  <c r="CN195" i="1"/>
  <c r="T192" i="1"/>
  <c r="CN74" i="1"/>
  <c r="CN73" i="1" s="1"/>
  <c r="CN86" i="1"/>
  <c r="CN89" i="1"/>
  <c r="CN93" i="1"/>
  <c r="CN102" i="1"/>
  <c r="CN107" i="1"/>
  <c r="CN135" i="1"/>
  <c r="CN138" i="1"/>
  <c r="P140" i="1"/>
  <c r="BR140" i="1"/>
  <c r="CD140" i="1"/>
  <c r="CN145" i="1"/>
  <c r="CN153" i="1"/>
  <c r="CN158" i="1"/>
  <c r="CN160" i="1"/>
  <c r="AP173" i="1"/>
  <c r="N178" i="1"/>
  <c r="BB178" i="1"/>
  <c r="BP178" i="1"/>
  <c r="CB178" i="1"/>
  <c r="CN186" i="1"/>
  <c r="AD185" i="1"/>
  <c r="AR185" i="1"/>
  <c r="N185" i="1"/>
  <c r="BP185" i="1"/>
  <c r="CM185" i="1"/>
  <c r="CN87" i="1"/>
  <c r="CN90" i="1"/>
  <c r="CN94" i="1"/>
  <c r="CN100" i="1"/>
  <c r="CN103" i="1"/>
  <c r="CN104" i="1"/>
  <c r="CN106" i="1"/>
  <c r="CN113" i="1"/>
  <c r="CN119" i="1"/>
  <c r="CN128" i="1"/>
  <c r="R140" i="1"/>
  <c r="AF140" i="1"/>
  <c r="AT140" i="1"/>
  <c r="BF140" i="1"/>
  <c r="BT140" i="1"/>
  <c r="CF140" i="1"/>
  <c r="CN146" i="1"/>
  <c r="AF147" i="1"/>
  <c r="CN149" i="1"/>
  <c r="CN147" i="1" s="1"/>
  <c r="CN155" i="1"/>
  <c r="R163" i="1"/>
  <c r="AF163" i="1"/>
  <c r="AT163" i="1"/>
  <c r="BF163" i="1"/>
  <c r="BT163" i="1"/>
  <c r="CF163" i="1"/>
  <c r="P169" i="1"/>
  <c r="R185" i="1"/>
  <c r="AT185" i="1"/>
  <c r="BF185" i="1"/>
  <c r="CF185" i="1"/>
  <c r="CN165" i="1"/>
  <c r="CN166" i="1"/>
  <c r="AP163" i="1"/>
  <c r="BB163" i="1"/>
  <c r="BB173" i="1"/>
  <c r="CN181" i="1"/>
  <c r="BN185" i="1"/>
  <c r="T185" i="1"/>
  <c r="BV185" i="1"/>
  <c r="R192" i="1"/>
  <c r="AF192" i="1"/>
  <c r="Z192" i="1"/>
  <c r="BN192" i="1"/>
  <c r="BZ192" i="1"/>
  <c r="V207" i="1"/>
  <c r="AJ207" i="1"/>
  <c r="AX207" i="1"/>
  <c r="BJ207" i="1"/>
  <c r="BX207" i="1"/>
  <c r="CM207" i="1"/>
  <c r="AB212" i="1"/>
  <c r="AN212" i="1"/>
  <c r="AZ212" i="1"/>
  <c r="V212" i="1"/>
  <c r="CN234" i="1"/>
  <c r="CN238" i="1"/>
  <c r="CN245" i="1"/>
  <c r="CN254" i="1"/>
  <c r="CN258" i="1"/>
  <c r="CN261" i="1"/>
  <c r="CN182" i="1"/>
  <c r="AP185" i="1"/>
  <c r="BB185" i="1"/>
  <c r="CB185" i="1"/>
  <c r="BD185" i="1"/>
  <c r="CN199" i="1"/>
  <c r="CN202" i="1"/>
  <c r="CN205" i="1"/>
  <c r="AR203" i="1"/>
  <c r="BD203" i="1"/>
  <c r="Z207" i="1"/>
  <c r="AN207" i="1"/>
  <c r="AZ207" i="1"/>
  <c r="P212" i="1"/>
  <c r="AD212" i="1"/>
  <c r="BR212" i="1"/>
  <c r="CD212" i="1"/>
  <c r="CN214" i="1"/>
  <c r="AP212" i="1"/>
  <c r="BB212" i="1"/>
  <c r="BP212" i="1"/>
  <c r="CB212" i="1"/>
  <c r="CN216" i="1"/>
  <c r="CN217" i="1"/>
  <c r="CN223" i="1"/>
  <c r="CN237" i="1"/>
  <c r="CN241" i="1"/>
  <c r="P243" i="1"/>
  <c r="AR243" i="1"/>
  <c r="BD243" i="1"/>
  <c r="CN249" i="1"/>
  <c r="CN250" i="1"/>
  <c r="CN259" i="1"/>
  <c r="CN260" i="1"/>
  <c r="CN196" i="1"/>
  <c r="BF203" i="1"/>
  <c r="CN206" i="1"/>
  <c r="N207" i="1"/>
  <c r="AB207" i="1"/>
  <c r="BP207" i="1"/>
  <c r="CB207" i="1"/>
  <c r="CN230" i="1"/>
  <c r="CN233" i="1"/>
  <c r="CN240" i="1"/>
  <c r="CN251" i="1"/>
  <c r="CN255" i="1"/>
  <c r="CN256" i="1"/>
  <c r="CN262" i="1"/>
  <c r="BF212" i="1"/>
  <c r="CN220" i="1"/>
  <c r="P163" i="1"/>
  <c r="BR163" i="1"/>
  <c r="CD163" i="1"/>
  <c r="Z173" i="1"/>
  <c r="AN173" i="1"/>
  <c r="AZ173" i="1"/>
  <c r="BN173" i="1"/>
  <c r="BZ173" i="1"/>
  <c r="P178" i="1"/>
  <c r="AD178" i="1"/>
  <c r="AD263" i="1" s="1"/>
  <c r="AR178" i="1"/>
  <c r="AR263" i="1" s="1"/>
  <c r="BD178" i="1"/>
  <c r="BR178" i="1"/>
  <c r="CD178" i="1"/>
  <c r="CN184" i="1"/>
  <c r="CN189" i="1"/>
  <c r="CN193" i="1"/>
  <c r="AJ192" i="1"/>
  <c r="AX192" i="1"/>
  <c r="BJ192" i="1"/>
  <c r="P203" i="1"/>
  <c r="Z203" i="1"/>
  <c r="AN203" i="1"/>
  <c r="AZ203" i="1"/>
  <c r="CN209" i="1"/>
  <c r="AR207" i="1"/>
  <c r="BD207" i="1"/>
  <c r="CN215" i="1"/>
  <c r="AT212" i="1"/>
  <c r="BX212" i="1"/>
  <c r="CN218" i="1"/>
  <c r="CN232" i="1"/>
  <c r="CN236" i="1"/>
  <c r="CN239" i="1"/>
  <c r="Z243" i="1"/>
  <c r="CN248" i="1"/>
  <c r="AB173" i="1"/>
  <c r="R178" i="1"/>
  <c r="AF178" i="1"/>
  <c r="CF178" i="1"/>
  <c r="AP178" i="1"/>
  <c r="BH185" i="1"/>
  <c r="CH185" i="1"/>
  <c r="CN188" i="1"/>
  <c r="BT185" i="1"/>
  <c r="CN191" i="1"/>
  <c r="CN194" i="1"/>
  <c r="BD192" i="1"/>
  <c r="T207" i="1"/>
  <c r="BV207" i="1"/>
  <c r="CH207" i="1"/>
  <c r="AF207" i="1"/>
  <c r="AT207" i="1"/>
  <c r="BF207" i="1"/>
  <c r="CN210" i="1"/>
  <c r="CN211" i="1"/>
  <c r="CN219" i="1"/>
  <c r="CN224" i="1"/>
  <c r="CN226" i="1"/>
  <c r="CN231" i="1"/>
  <c r="CN235" i="1"/>
  <c r="CN242" i="1"/>
  <c r="N243" i="1"/>
  <c r="AB243" i="1"/>
  <c r="AP243" i="1"/>
  <c r="BB243" i="1"/>
  <c r="BP243" i="1"/>
  <c r="CB243" i="1"/>
  <c r="BN243" i="1"/>
  <c r="BZ243" i="1"/>
  <c r="CN252" i="1"/>
  <c r="CN253" i="1"/>
  <c r="CN37" i="1"/>
  <c r="CN24" i="1"/>
  <c r="CN23" i="1"/>
  <c r="P26" i="1"/>
  <c r="AH26" i="1"/>
  <c r="P30" i="1"/>
  <c r="CN36" i="1"/>
  <c r="N37" i="1"/>
  <c r="T37" i="1"/>
  <c r="AF37" i="1"/>
  <c r="AX37" i="1"/>
  <c r="AX263" i="1" s="1"/>
  <c r="BJ37" i="1"/>
  <c r="BV37" i="1"/>
  <c r="CH37" i="1"/>
  <c r="AT41" i="1"/>
  <c r="BF41" i="1"/>
  <c r="BF263" i="1" s="1"/>
  <c r="CN47" i="1"/>
  <c r="AJ49" i="1"/>
  <c r="BN49" i="1"/>
  <c r="CB49" i="1"/>
  <c r="X49" i="1"/>
  <c r="X263" i="1" s="1"/>
  <c r="BB49" i="1"/>
  <c r="CN57" i="1"/>
  <c r="CN52" i="1"/>
  <c r="CN54" i="1"/>
  <c r="CM11" i="1"/>
  <c r="CN27" i="1"/>
  <c r="CN43" i="1"/>
  <c r="BV49" i="1"/>
  <c r="CN69" i="1"/>
  <c r="BV263" i="1"/>
  <c r="CN42" i="1"/>
  <c r="CN51" i="1"/>
  <c r="CN66" i="1"/>
  <c r="T26" i="1"/>
  <c r="BV26" i="1"/>
  <c r="CH26" i="1"/>
  <c r="CH263" i="1" s="1"/>
  <c r="CN29" i="1"/>
  <c r="N30" i="1"/>
  <c r="R37" i="1"/>
  <c r="AJ37" i="1"/>
  <c r="AJ263" i="1" s="1"/>
  <c r="AV37" i="1"/>
  <c r="BH37" i="1"/>
  <c r="BT37" i="1"/>
  <c r="CF37" i="1"/>
  <c r="N44" i="1"/>
  <c r="CN45" i="1"/>
  <c r="CM46" i="1"/>
  <c r="CN63" i="1"/>
  <c r="P41" i="1"/>
  <c r="BR41" i="1"/>
  <c r="CD41" i="1"/>
  <c r="CN48" i="1"/>
  <c r="T49" i="1"/>
  <c r="AV49" i="1"/>
  <c r="AV263" i="1" s="1"/>
  <c r="BJ49" i="1"/>
  <c r="BZ49" i="1"/>
  <c r="CN76" i="1"/>
  <c r="CN114" i="1"/>
  <c r="CN115" i="1"/>
  <c r="CN117" i="1"/>
  <c r="CN159" i="1"/>
  <c r="CN169" i="1"/>
  <c r="CN56" i="1"/>
  <c r="CN132" i="1"/>
  <c r="CN130" i="1"/>
  <c r="CN131" i="1"/>
  <c r="CN97" i="1"/>
  <c r="CN109" i="1"/>
  <c r="Z147" i="1"/>
  <c r="CM159" i="1"/>
  <c r="CM169" i="1"/>
  <c r="CM173" i="1"/>
  <c r="Z178" i="1"/>
  <c r="AN178" i="1"/>
  <c r="AZ178" i="1"/>
  <c r="CN179" i="1"/>
  <c r="V185" i="1"/>
  <c r="BX185" i="1"/>
  <c r="AN192" i="1"/>
  <c r="AZ192" i="1"/>
  <c r="AH192" i="1"/>
  <c r="CN197" i="1"/>
  <c r="CN141" i="1"/>
  <c r="CN164" i="1"/>
  <c r="CN168" i="1"/>
  <c r="P171" i="1"/>
  <c r="CN176" i="1"/>
  <c r="AB178" i="1"/>
  <c r="AH178" i="1"/>
  <c r="AH263" i="1" s="1"/>
  <c r="AN185" i="1"/>
  <c r="AN263" i="1" s="1"/>
  <c r="AZ185" i="1"/>
  <c r="AH185" i="1"/>
  <c r="CM163" i="1"/>
  <c r="AB185" i="1"/>
  <c r="CN190" i="1"/>
  <c r="P192" i="1"/>
  <c r="BR192" i="1"/>
  <c r="CD192" i="1"/>
  <c r="CN157" i="1"/>
  <c r="P159" i="1"/>
  <c r="CN162" i="1"/>
  <c r="AT178" i="1"/>
  <c r="BF178" i="1"/>
  <c r="CN183" i="1"/>
  <c r="P185" i="1"/>
  <c r="BR185" i="1"/>
  <c r="BR263" i="1" s="1"/>
  <c r="CD185" i="1"/>
  <c r="AT192" i="1"/>
  <c r="BF192" i="1"/>
  <c r="CN198" i="1"/>
  <c r="CN174" i="1"/>
  <c r="CN201" i="1"/>
  <c r="N173" i="1"/>
  <c r="BP173" i="1"/>
  <c r="BP263" i="1" s="1"/>
  <c r="CB173" i="1"/>
  <c r="V178" i="1"/>
  <c r="BX178" i="1"/>
  <c r="CN180" i="1"/>
  <c r="CN187" i="1"/>
  <c r="V192" i="1"/>
  <c r="BX192" i="1"/>
  <c r="CN213" i="1"/>
  <c r="CN221" i="1"/>
  <c r="CN222" i="1"/>
  <c r="CN227" i="1"/>
  <c r="CN204" i="1"/>
  <c r="CN208" i="1"/>
  <c r="CN228" i="1"/>
  <c r="CN229" i="1"/>
  <c r="CN244" i="1"/>
  <c r="CB263" i="1" l="1"/>
  <c r="BD263" i="1"/>
  <c r="AF263" i="1"/>
  <c r="BB263" i="1"/>
  <c r="T263" i="1"/>
  <c r="BZ263" i="1"/>
  <c r="AP263" i="1"/>
  <c r="CN30" i="1"/>
  <c r="Z263" i="1"/>
  <c r="V263" i="1"/>
  <c r="P263" i="1"/>
  <c r="BX263" i="1"/>
  <c r="AB263" i="1"/>
  <c r="CN171" i="1"/>
  <c r="AT263" i="1"/>
  <c r="CD263" i="1"/>
  <c r="BN263" i="1"/>
  <c r="N263" i="1"/>
  <c r="AZ263" i="1"/>
  <c r="CN203" i="1"/>
  <c r="CN212" i="1"/>
  <c r="CN178" i="1"/>
  <c r="CN192" i="1"/>
  <c r="CN49" i="1"/>
  <c r="BT263" i="1"/>
  <c r="CN161" i="1"/>
  <c r="CN167" i="1"/>
  <c r="CN44" i="1"/>
  <c r="BJ263" i="1"/>
  <c r="CN46" i="1"/>
  <c r="CN207" i="1"/>
  <c r="CN173" i="1"/>
  <c r="CN163" i="1"/>
  <c r="CN41" i="1"/>
  <c r="BH263" i="1"/>
  <c r="CN140" i="1"/>
  <c r="CN185" i="1"/>
  <c r="CN83" i="1"/>
  <c r="R263" i="1"/>
  <c r="CN26" i="1"/>
  <c r="CF263" i="1"/>
  <c r="CN22" i="1"/>
  <c r="CM263" i="1"/>
  <c r="CN35" i="1"/>
  <c r="CN156" i="1"/>
  <c r="CN243" i="1"/>
  <c r="CN263" i="1" l="1"/>
</calcChain>
</file>

<file path=xl/sharedStrings.xml><?xml version="1.0" encoding="utf-8"?>
<sst xmlns="http://schemas.openxmlformats.org/spreadsheetml/2006/main" count="691" uniqueCount="574">
  <si>
    <t xml:space="preserve">Приложение №5
</t>
  </si>
  <si>
    <t>к Протоколу заседания Комиссии по разработке ТП ОМС от 29.01.2025  №1</t>
  </si>
  <si>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2025 год              
</t>
  </si>
  <si>
    <t>Код профиля</t>
  </si>
  <si>
    <t>№</t>
  </si>
  <si>
    <t>Код КСГ 2025</t>
  </si>
  <si>
    <t>КПГ / КСГ</t>
  </si>
  <si>
    <t>базовая ставка на 2025 (16026) с 01.01.2025</t>
  </si>
  <si>
    <t>коэффициент относительной затратоемкости с 01.01.2025</t>
  </si>
  <si>
    <t>Дзп 
(доля заработной платы) с 01.01.2025</t>
  </si>
  <si>
    <t>коэффициент специфики с 01.01.2025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</si>
  <si>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</si>
  <si>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</si>
  <si>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</si>
  <si>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</si>
  <si>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</si>
  <si>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</si>
  <si>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</si>
  <si>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r>
      <t>ЧУЗ "Клиническая больница "РЖД-Медицина"</t>
    </r>
    <r>
      <rPr>
        <b/>
        <i/>
        <sz val="11"/>
        <rFont val="Times New Roman"/>
        <family val="1"/>
        <charset val="204"/>
      </rPr>
      <t xml:space="preserve"> 
г.Хабаровск</t>
    </r>
  </si>
  <si>
    <t>КГБУЗ "Городская клиническая больница" имени профессора А.М. Войно-Ясенецкого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</si>
  <si>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</si>
  <si>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</si>
  <si>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клиническая больница" имени профессора Г.Л. Александровича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</si>
  <si>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</si>
  <si>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</si>
  <si>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</si>
  <si>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</si>
  <si>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</si>
  <si>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</si>
  <si>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</si>
  <si>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</si>
  <si>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</si>
  <si>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</si>
  <si>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</si>
  <si>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</si>
  <si>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</si>
  <si>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</si>
  <si>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</si>
  <si>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</si>
  <si>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</si>
  <si>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</si>
  <si>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</si>
  <si>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</si>
  <si>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 xml:space="preserve">КГБУЗ "Ульчская районая больница" МЗ ХК 
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</si>
  <si>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</si>
  <si>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</si>
  <si>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</si>
  <si>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"Альтернатива" г.Комсомольск</t>
  </si>
  <si>
    <t>Хабаровский филиал ДНЦ ФПД-НИИОМиД</t>
  </si>
  <si>
    <t>ООО "Медикъ"</t>
  </si>
  <si>
    <t>ИТОГО СДП</t>
  </si>
  <si>
    <t>ИТОГО 2025 ДС</t>
  </si>
  <si>
    <t>ИТОГО 2025 СДП+ДС</t>
  </si>
  <si>
    <t>с 01.01.2025</t>
  </si>
  <si>
    <t>КГБУЗ "Николаевская-на-Амуре центральная районная больница" МЗ ХК</t>
  </si>
  <si>
    <t>1 районная группа</t>
  </si>
  <si>
    <t>2 районная группа</t>
  </si>
  <si>
    <t>3 районная группа</t>
  </si>
  <si>
    <t>4 районная группа</t>
  </si>
  <si>
    <t>2025</t>
  </si>
  <si>
    <t>6349008</t>
  </si>
  <si>
    <t>1340007</t>
  </si>
  <si>
    <t>0352005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</si>
  <si>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</si>
  <si>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</si>
  <si>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</si>
  <si>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</si>
  <si>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</si>
  <si>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</si>
  <si>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</si>
  <si>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</si>
  <si>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</si>
  <si>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</si>
  <si>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</si>
  <si>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</si>
  <si>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</si>
  <si>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</si>
  <si>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</si>
  <si>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</si>
  <si>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</si>
  <si>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</si>
  <si>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</si>
  <si>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</si>
  <si>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</si>
  <si>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</si>
  <si>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</si>
  <si>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</si>
  <si>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</si>
  <si>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</si>
  <si>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</si>
  <si>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</si>
  <si>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</si>
  <si>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</si>
  <si>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</si>
  <si>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</si>
  <si>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</si>
  <si>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</si>
  <si>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</si>
  <si>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</si>
  <si>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</si>
  <si>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</si>
  <si>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</si>
  <si>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</si>
  <si>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</si>
  <si>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</si>
  <si>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</si>
  <si>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</si>
  <si>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</si>
  <si>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</si>
  <si>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</si>
  <si>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</si>
  <si>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</si>
  <si>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</si>
  <si>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</si>
  <si>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</si>
  <si>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</si>
  <si>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</si>
  <si>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</si>
  <si>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</si>
  <si>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</si>
  <si>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</si>
  <si>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</si>
  <si>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</si>
  <si>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</si>
  <si>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</si>
  <si>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</si>
  <si>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</si>
  <si>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</si>
  <si>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</si>
  <si>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</si>
  <si>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</si>
  <si>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</si>
  <si>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</si>
  <si>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</si>
  <si>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</si>
  <si>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</si>
  <si>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</si>
  <si>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</si>
  <si>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</si>
  <si>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</si>
  <si>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</si>
  <si>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</si>
  <si>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</si>
  <si>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</si>
  <si>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</si>
  <si>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</si>
  <si>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ds12.022</t>
  </si>
  <si>
    <t>Лечение хронического вирусного гепатита C (уровень 1)</t>
  </si>
  <si>
    <t>ds12.023</t>
  </si>
  <si>
    <t>Лечение хронического вирусного гепатита C (уровень 2)</t>
  </si>
  <si>
    <t>ds12.024</t>
  </si>
  <si>
    <t>Лечение хронического вирусного гепатита C (уровень 3)</t>
  </si>
  <si>
    <t>ds12.025</t>
  </si>
  <si>
    <t>Лечение хронического вирусного гепатита C (уровень 4)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</si>
  <si>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</si>
  <si>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</si>
  <si>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</si>
  <si>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</si>
  <si>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</si>
  <si>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</si>
  <si>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</si>
  <si>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</si>
  <si>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</si>
  <si>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</si>
  <si>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</si>
  <si>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</si>
  <si>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</si>
  <si>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</si>
  <si>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</si>
  <si>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</si>
  <si>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</si>
  <si>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</si>
  <si>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</si>
  <si>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</si>
  <si>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</si>
  <si>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</si>
  <si>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</si>
  <si>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</si>
  <si>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</si>
  <si>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</si>
  <si>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</si>
  <si>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</si>
  <si>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</si>
  <si>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</si>
  <si>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</si>
  <si>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</si>
  <si>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</si>
  <si>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</si>
  <si>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</si>
  <si>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</si>
  <si>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</si>
  <si>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</si>
  <si>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</si>
  <si>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</si>
  <si>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</si>
  <si>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</si>
  <si>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</si>
  <si>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</si>
  <si>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</si>
  <si>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</si>
  <si>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</si>
  <si>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</si>
  <si>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</si>
  <si>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</si>
  <si>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</si>
  <si>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</si>
  <si>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</si>
  <si>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</si>
  <si>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</si>
  <si>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</si>
  <si>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</si>
  <si>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</si>
  <si>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</si>
  <si>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</si>
  <si>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</si>
  <si>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</si>
  <si>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</si>
  <si>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</si>
  <si>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</si>
  <si>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</si>
  <si>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</si>
  <si>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</si>
  <si>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</si>
  <si>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</si>
  <si>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</si>
  <si>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</si>
  <si>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</si>
  <si>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</si>
  <si>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</si>
  <si>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</si>
  <si>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</si>
  <si>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</si>
  <si>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</si>
  <si>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</si>
  <si>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</si>
  <si>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</si>
  <si>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</si>
  <si>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</si>
  <si>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</si>
  <si>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</si>
  <si>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</si>
  <si>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</si>
  <si>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</si>
  <si>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</si>
  <si>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</si>
  <si>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</si>
  <si>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</si>
  <si>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</si>
  <si>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</si>
  <si>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</si>
  <si>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</si>
  <si>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</si>
  <si>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</si>
  <si>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</si>
  <si>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</si>
  <si>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</si>
  <si>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</si>
  <si>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</si>
  <si>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</si>
  <si>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</si>
  <si>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</si>
  <si>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</si>
  <si>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</si>
  <si>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</si>
  <si>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</si>
  <si>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</si>
  <si>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</si>
  <si>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</si>
  <si>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</si>
  <si>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</si>
  <si>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</si>
  <si>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</si>
  <si>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</si>
  <si>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</si>
  <si>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</si>
  <si>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</si>
  <si>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</si>
  <si>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</si>
  <si>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</si>
  <si>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</si>
  <si>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</si>
  <si>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</si>
  <si>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ds19.135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</si>
  <si>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</si>
  <si>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ds19.136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</si>
  <si>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</si>
  <si>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ds19.137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</si>
  <si>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</si>
  <si>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ds19.138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</si>
  <si>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</si>
  <si>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ds19.139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</si>
  <si>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</si>
  <si>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ds19.140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</si>
  <si>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</si>
  <si>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ds19.141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</si>
  <si>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</si>
  <si>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ds19.142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</si>
  <si>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</si>
  <si>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ds19.143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</si>
  <si>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</si>
  <si>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ds19.144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</si>
  <si>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</si>
  <si>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ds19.145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</si>
  <si>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</si>
  <si>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ds19.146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</si>
  <si>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</si>
  <si>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ds19.147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</si>
  <si>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</si>
  <si>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ds19.148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</si>
  <si>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</si>
  <si>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ds19.149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</si>
  <si>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</si>
  <si>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ds19.150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</si>
  <si>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</si>
  <si>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ds19.151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</si>
  <si>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</si>
  <si>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ds19.152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</si>
  <si>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</si>
  <si>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ds19.153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</si>
  <si>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</si>
  <si>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</si>
  <si>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</si>
  <si>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</si>
  <si>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</si>
  <si>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</si>
  <si>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</si>
  <si>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</si>
  <si>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</si>
  <si>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</si>
  <si>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</si>
  <si>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</si>
  <si>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</si>
  <si>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</si>
  <si>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</si>
  <si>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</si>
  <si>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</si>
  <si>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</si>
  <si>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</si>
  <si>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</si>
  <si>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</si>
  <si>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</si>
  <si>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</si>
  <si>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</si>
  <si>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</si>
  <si>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</si>
  <si>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</si>
  <si>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</si>
  <si>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</si>
  <si>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</si>
  <si>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</si>
  <si>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</si>
  <si>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</si>
  <si>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</si>
  <si>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</si>
  <si>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</si>
  <si>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</si>
  <si>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ds21.008</t>
  </si>
  <si>
    <t>Интравитреальное введение лекарственных препаратов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</si>
  <si>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</si>
  <si>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</si>
  <si>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</si>
  <si>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</si>
  <si>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</si>
  <si>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</si>
  <si>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</si>
  <si>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</si>
  <si>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</si>
  <si>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</si>
  <si>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</si>
  <si>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</si>
  <si>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</si>
  <si>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</si>
  <si>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</si>
  <si>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</si>
  <si>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</si>
  <si>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</si>
  <si>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</si>
  <si>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</si>
  <si>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</si>
  <si>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</si>
  <si>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</si>
  <si>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</si>
  <si>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</si>
  <si>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</si>
  <si>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</si>
  <si>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</si>
  <si>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</si>
  <si>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</si>
  <si>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</si>
  <si>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</si>
  <si>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</si>
  <si>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</si>
  <si>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</si>
  <si>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</si>
  <si>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</si>
  <si>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</si>
  <si>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</si>
  <si>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</si>
  <si>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</si>
  <si>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</si>
  <si>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</si>
  <si>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</si>
  <si>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</si>
  <si>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</si>
  <si>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</si>
  <si>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</si>
  <si>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</si>
  <si>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</si>
  <si>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</si>
  <si>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</si>
  <si>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</si>
  <si>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</si>
  <si>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</si>
  <si>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</si>
  <si>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</si>
  <si>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</si>
  <si>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</si>
  <si>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</si>
  <si>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</si>
  <si>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</si>
  <si>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</si>
  <si>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</si>
  <si>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</si>
  <si>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</si>
  <si>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</si>
  <si>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</si>
  <si>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</si>
  <si>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</si>
  <si>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</si>
  <si>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</si>
  <si>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</si>
  <si>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</si>
  <si>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</si>
  <si>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</si>
  <si>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</si>
  <si>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</si>
  <si>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</si>
  <si>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</si>
  <si>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</si>
  <si>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</si>
  <si>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</si>
  <si>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</si>
  <si>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</si>
  <si>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</si>
  <si>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</si>
  <si>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</si>
  <si>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</si>
  <si>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</si>
  <si>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</si>
  <si>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</si>
  <si>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</si>
  <si>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</si>
  <si>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</si>
  <si>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</si>
  <si>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</si>
  <si>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</si>
  <si>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</si>
  <si>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</si>
  <si>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</si>
  <si>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</si>
  <si>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</si>
  <si>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</si>
  <si>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</si>
  <si>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</si>
  <si>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</si>
  <si>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</si>
  <si>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</si>
  <si>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</si>
  <si>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</si>
  <si>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</si>
  <si>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</si>
  <si>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</si>
  <si>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</si>
  <si>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</si>
  <si>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</si>
  <si>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</si>
  <si>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</si>
  <si>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</si>
  <si>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</si>
  <si>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</si>
  <si>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</si>
  <si>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</si>
  <si>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</si>
  <si>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</si>
  <si>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</si>
  <si>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</si>
  <si>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</si>
  <si>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</si>
  <si>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</si>
  <si>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</si>
  <si>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</si>
  <si>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</si>
  <si>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</si>
  <si>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</si>
  <si>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</si>
  <si>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</si>
  <si>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</si>
  <si>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</si>
  <si>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</si>
  <si>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</si>
  <si>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</si>
  <si>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</si>
  <si>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</si>
  <si>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</si>
  <si>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</si>
  <si>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</si>
  <si>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</si>
  <si>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</si>
  <si>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</si>
  <si>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</si>
  <si>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</si>
  <si>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</si>
  <si>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</si>
  <si>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</si>
  <si>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</si>
  <si>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</si>
  <si>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</si>
  <si>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</si>
  <si>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</si>
  <si>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</si>
  <si>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</si>
  <si>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</si>
  <si>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</si>
  <si>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</si>
  <si>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</si>
  <si>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</si>
  <si>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</si>
  <si>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</si>
  <si>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</si>
  <si>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</si>
  <si>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</si>
  <si>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</si>
  <si>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</si>
  <si>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</si>
  <si>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</si>
  <si>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</si>
  <si>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</si>
  <si>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</si>
  <si>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</si>
  <si>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</si>
  <si>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</si>
  <si>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</si>
  <si>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</si>
  <si>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</si>
  <si>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</si>
  <si>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</si>
  <si>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</si>
  <si>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</si>
  <si>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</si>
  <si>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</si>
  <si>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</si>
  <si>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</si>
  <si>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</si>
  <si>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</si>
  <si>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</si>
  <si>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</si>
  <si>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</si>
  <si>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</si>
  <si>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</si>
  <si>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</si>
  <si>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</si>
  <si>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</si>
  <si>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</si>
  <si>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</si>
  <si>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</si>
  <si>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</si>
  <si>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ds37.017</t>
  </si>
  <si>
    <t>Медицинская реабилитация в детском нейрореабилитационном отделении в медицинской организации 4 уровня</t>
  </si>
  <si>
    <t>ds37.018</t>
  </si>
  <si>
    <t>Медицинская реабилитация в детском соматическом реабилитационном отделении в медицинской организации 4 уровня</t>
  </si>
  <si>
    <t>ds37.019</t>
  </si>
  <si>
    <t>Медицинская реабилитация в детском ортопедическом реабилитационном отделении в медицинской организации 4 уровня</t>
  </si>
  <si>
    <t>29.01.2025 №1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</si>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</sst>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0;[Red]0"/>
    <numFmt numFmtId="165" formatCode="_-* #,##0_р_._-;\-* #,##0_р_._-;_-* &quot;-&quot;_р_._-;_-@_-"/>
    <numFmt numFmtId="166" formatCode="_-* #,##0.00\ _₽_-;\-* #,##0.00\ _₽_-;_-* &quot;-&quot;\ _₽_-;_-@_-"/>
    <numFmt numFmtId="167" formatCode="#,##0.0"/>
    <numFmt numFmtId="168" formatCode="0.000"/>
    <numFmt numFmtId="169" formatCode="_-* #,##0\ _₽_-;\-* #,##0\ _₽_-;_-* &quot;-&quot;??\ _₽_-;_-@_-"/>
    <numFmt numFmtId="170" formatCode="0.0"/>
    <numFmt numFmtId="171" formatCode="0.0%"/>
    <numFmt numFmtId="173" formatCode="_-* #,##0.00_р_._-;\-* #,##0.00_р_._-;_-* &quot;-&quot;??_р_._-;_-@_-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2"/>
      <charset val="204"/>
    </font>
    <font>
      <b/>
      <i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12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C00000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2">
    <xf numFmtId="0" fontId="0" fillId="0" borderId="0"/>
    <xf numFmtId="0" fontId="3" fillId="0" borderId="0"/>
    <xf numFmtId="0" fontId="7" fillId="0" borderId="0"/>
    <xf numFmtId="0" fontId="7" fillId="0" borderId="0"/>
    <xf numFmtId="0" fontId="48" fillId="0" borderId="0"/>
    <xf numFmtId="0" fontId="63" fillId="0" borderId="0"/>
    <xf numFmtId="0" fontId="7" fillId="0" borderId="0"/>
    <xf numFmtId="0" fontId="7" fillId="0" borderId="0"/>
    <xf numFmtId="0" fontId="64" fillId="0" borderId="0"/>
    <xf numFmtId="0" fontId="7" fillId="0" borderId="0"/>
    <xf numFmtId="0" fontId="48" fillId="0" borderId="0"/>
    <xf numFmtId="0" fontId="48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5" fillId="0" borderId="0"/>
    <xf numFmtId="0" fontId="7" fillId="0" borderId="0"/>
    <xf numFmtId="0" fontId="64" fillId="0" borderId="0"/>
    <xf numFmtId="0" fontId="66" fillId="0" borderId="0"/>
    <xf numFmtId="0" fontId="64" fillId="0" borderId="0"/>
    <xf numFmtId="0" fontId="9" fillId="0" borderId="0" applyFill="0" applyBorder="0" applyProtection="0">
      <alignment wrapText="1"/>
      <protection locked="0"/>
    </xf>
    <xf numFmtId="9" fontId="48" fillId="0" borderId="0" applyFont="0" applyFill="0" applyBorder="0" applyAlignment="0" applyProtection="0"/>
    <xf numFmtId="9" fontId="64" fillId="0" borderId="0" quotePrefix="1" applyFont="0" applyFill="0" applyBorder="0" applyAlignment="0">
      <protection locked="0"/>
    </xf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65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64" fillId="0" borderId="0" quotePrefix="1" applyFont="0" applyFill="0" applyBorder="0" applyAlignment="0">
      <protection locked="0"/>
    </xf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  <xf numFmtId="173" fontId="48" fillId="0" borderId="0" applyFont="0" applyFill="0" applyBorder="0" applyAlignment="0" applyProtection="0"/>
  </cellStyleXfs>
  <cellXfs count="275">
    <xf numFmtId="0" fontId="0" fillId="0" borderId="0" xfId="0"/>
    <xf numFmtId="0" fontId="0" fillId="0" borderId="0" xfId="0" applyFill="1"/>
    <xf numFmtId="0" fontId="4" fillId="0" borderId="0" xfId="1" applyFont="1" applyFill="1" applyBorder="1" applyAlignment="1">
      <alignment vertical="top" wrapText="1"/>
    </xf>
    <xf numFmtId="0" fontId="0" fillId="0" borderId="0" xfId="0" applyFont="1" applyFill="1"/>
    <xf numFmtId="0" fontId="5" fillId="0" borderId="0" xfId="0" applyFont="1" applyFill="1"/>
    <xf numFmtId="164" fontId="0" fillId="0" borderId="0" xfId="0" applyNumberFormat="1" applyFill="1"/>
    <xf numFmtId="0" fontId="6" fillId="0" borderId="0" xfId="0" applyFont="1" applyFill="1"/>
    <xf numFmtId="0" fontId="0" fillId="0" borderId="0" xfId="0" applyFont="1"/>
    <xf numFmtId="0" fontId="4" fillId="0" borderId="0" xfId="1" applyFont="1" applyFill="1" applyBorder="1" applyAlignment="1">
      <alignment wrapText="1"/>
    </xf>
    <xf numFmtId="0" fontId="9" fillId="0" borderId="0" xfId="3" applyFont="1" applyFill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41" fontId="11" fillId="0" borderId="0" xfId="0" applyNumberFormat="1" applyFont="1" applyBorder="1" applyAlignment="1">
      <alignment vertical="center" wrapText="1"/>
    </xf>
    <xf numFmtId="41" fontId="11" fillId="0" borderId="0" xfId="0" applyNumberFormat="1" applyFont="1" applyFill="1" applyBorder="1" applyAlignment="1">
      <alignment vertical="center" wrapText="1"/>
    </xf>
    <xf numFmtId="41" fontId="10" fillId="0" borderId="0" xfId="0" applyNumberFormat="1" applyFont="1" applyFill="1" applyBorder="1" applyAlignment="1">
      <alignment vertical="center" wrapText="1"/>
    </xf>
    <xf numFmtId="166" fontId="10" fillId="0" borderId="0" xfId="0" applyNumberFormat="1" applyFont="1" applyFill="1" applyBorder="1" applyAlignment="1">
      <alignment vertical="center" shrinkToFit="1"/>
    </xf>
    <xf numFmtId="41" fontId="10" fillId="0" borderId="0" xfId="0" applyNumberFormat="1" applyFont="1" applyBorder="1" applyAlignment="1">
      <alignment vertical="center" wrapText="1"/>
    </xf>
    <xf numFmtId="41" fontId="12" fillId="0" borderId="0" xfId="0" applyNumberFormat="1" applyFont="1" applyBorder="1" applyAlignment="1">
      <alignment vertical="center" wrapText="1"/>
    </xf>
    <xf numFmtId="41" fontId="13" fillId="0" borderId="0" xfId="0" applyNumberFormat="1" applyFont="1" applyBorder="1" applyAlignment="1">
      <alignment vertical="center" wrapText="1"/>
    </xf>
    <xf numFmtId="41" fontId="5" fillId="0" borderId="0" xfId="0" applyNumberFormat="1" applyFont="1" applyBorder="1" applyAlignment="1">
      <alignment vertical="center" wrapText="1"/>
    </xf>
    <xf numFmtId="0" fontId="9" fillId="0" borderId="0" xfId="2" applyFont="1" applyFill="1" applyBorder="1" applyAlignment="1">
      <alignment vertical="center"/>
    </xf>
    <xf numFmtId="0" fontId="0" fillId="2" borderId="0" xfId="0" applyFill="1"/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5" fontId="13" fillId="0" borderId="1" xfId="0" applyNumberFormat="1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4" fillId="0" borderId="1" xfId="3" applyFont="1" applyFill="1" applyBorder="1" applyAlignment="1">
      <alignment vertical="center"/>
    </xf>
    <xf numFmtId="0" fontId="1" fillId="0" borderId="0" xfId="0" applyFont="1" applyFill="1"/>
    <xf numFmtId="1" fontId="19" fillId="0" borderId="5" xfId="2" applyNumberFormat="1" applyFont="1" applyFill="1" applyBorder="1" applyAlignment="1">
      <alignment horizontal="center" vertical="center" wrapText="1"/>
    </xf>
    <xf numFmtId="165" fontId="8" fillId="0" borderId="7" xfId="2" applyNumberFormat="1" applyFont="1" applyFill="1" applyBorder="1" applyAlignment="1">
      <alignment horizontal="center" vertical="center" wrapText="1"/>
    </xf>
    <xf numFmtId="165" fontId="8" fillId="0" borderId="6" xfId="2" applyNumberFormat="1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 wrapText="1"/>
    </xf>
    <xf numFmtId="0" fontId="0" fillId="5" borderId="0" xfId="0" applyFont="1" applyFill="1"/>
    <xf numFmtId="0" fontId="1" fillId="5" borderId="0" xfId="0" applyFont="1" applyFill="1"/>
    <xf numFmtId="1" fontId="26" fillId="0" borderId="2" xfId="2" applyNumberFormat="1" applyFont="1" applyFill="1" applyBorder="1" applyAlignment="1">
      <alignment horizontal="center" vertical="center" wrapText="1"/>
    </xf>
    <xf numFmtId="1" fontId="27" fillId="0" borderId="2" xfId="2" applyNumberFormat="1" applyFont="1" applyFill="1" applyBorder="1" applyAlignment="1">
      <alignment horizontal="center" vertical="center" wrapText="1"/>
    </xf>
    <xf numFmtId="1" fontId="28" fillId="0" borderId="2" xfId="3" applyNumberFormat="1" applyFont="1" applyFill="1" applyBorder="1" applyAlignment="1">
      <alignment horizontal="center" vertical="center" wrapText="1"/>
    </xf>
    <xf numFmtId="1" fontId="29" fillId="0" borderId="2" xfId="3" applyNumberFormat="1" applyFont="1" applyFill="1" applyBorder="1" applyAlignment="1">
      <alignment horizontal="center" vertical="center" wrapText="1"/>
    </xf>
    <xf numFmtId="1" fontId="30" fillId="0" borderId="2" xfId="3" applyNumberFormat="1" applyFont="1" applyFill="1" applyBorder="1" applyAlignment="1">
      <alignment horizontal="center" vertical="center" wrapText="1"/>
    </xf>
    <xf numFmtId="1" fontId="29" fillId="0" borderId="2" xfId="2" applyNumberFormat="1" applyFont="1" applyFill="1" applyBorder="1" applyAlignment="1">
      <alignment horizontal="center" vertical="center" wrapText="1"/>
    </xf>
    <xf numFmtId="1" fontId="27" fillId="0" borderId="7" xfId="2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Fill="1" applyBorder="1"/>
    <xf numFmtId="0" fontId="31" fillId="0" borderId="2" xfId="3" applyFont="1" applyFill="1" applyBorder="1" applyAlignment="1">
      <alignment horizontal="center" vertical="center" wrapText="1"/>
    </xf>
    <xf numFmtId="0" fontId="32" fillId="0" borderId="2" xfId="2" applyFont="1" applyFill="1" applyBorder="1" applyAlignment="1">
      <alignment horizontal="center" vertical="center" wrapText="1"/>
    </xf>
    <xf numFmtId="167" fontId="32" fillId="0" borderId="2" xfId="2" applyNumberFormat="1" applyFont="1" applyFill="1" applyBorder="1" applyAlignment="1">
      <alignment horizontal="center" vertical="center" wrapText="1"/>
    </xf>
    <xf numFmtId="167" fontId="32" fillId="0" borderId="14" xfId="2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8" fontId="33" fillId="0" borderId="7" xfId="3" applyNumberFormat="1" applyFont="1" applyFill="1" applyBorder="1" applyAlignment="1">
      <alignment horizontal="center" vertical="center" wrapText="1"/>
    </xf>
    <xf numFmtId="168" fontId="34" fillId="0" borderId="7" xfId="3" applyNumberFormat="1" applyFont="1" applyFill="1" applyBorder="1" applyAlignment="1">
      <alignment horizontal="center" vertical="center" wrapText="1"/>
    </xf>
    <xf numFmtId="168" fontId="34" fillId="0" borderId="2" xfId="3" applyNumberFormat="1" applyFont="1" applyFill="1" applyBorder="1" applyAlignment="1">
      <alignment horizontal="center" vertical="center" wrapText="1"/>
    </xf>
    <xf numFmtId="168" fontId="33" fillId="0" borderId="2" xfId="3" applyNumberFormat="1" applyFont="1" applyFill="1" applyBorder="1" applyAlignment="1">
      <alignment horizontal="center" vertical="center" wrapText="1"/>
    </xf>
    <xf numFmtId="168" fontId="34" fillId="0" borderId="5" xfId="3" applyNumberFormat="1" applyFont="1" applyFill="1" applyBorder="1" applyAlignment="1">
      <alignment horizontal="center" vertical="center" wrapText="1"/>
    </xf>
    <xf numFmtId="168" fontId="35" fillId="0" borderId="7" xfId="3" applyNumberFormat="1" applyFont="1" applyFill="1" applyBorder="1" applyAlignment="1">
      <alignment horizontal="center" vertical="center" wrapText="1"/>
    </xf>
    <xf numFmtId="168" fontId="33" fillId="0" borderId="0" xfId="3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2" xfId="0" applyFont="1" applyBorder="1"/>
    <xf numFmtId="0" fontId="0" fillId="6" borderId="2" xfId="0" applyFill="1" applyBorder="1"/>
    <xf numFmtId="0" fontId="5" fillId="6" borderId="2" xfId="0" applyFont="1" applyFill="1" applyBorder="1"/>
    <xf numFmtId="165" fontId="32" fillId="6" borderId="2" xfId="3" applyNumberFormat="1" applyFont="1" applyFill="1" applyBorder="1" applyAlignment="1">
      <alignment vertical="center" wrapText="1"/>
    </xf>
    <xf numFmtId="0" fontId="32" fillId="6" borderId="2" xfId="2" applyFont="1" applyFill="1" applyBorder="1" applyAlignment="1">
      <alignment horizontal="center" vertical="center" wrapText="1"/>
    </xf>
    <xf numFmtId="167" fontId="32" fillId="6" borderId="2" xfId="2" applyNumberFormat="1" applyFont="1" applyFill="1" applyBorder="1" applyAlignment="1">
      <alignment horizontal="center" vertical="center" wrapText="1"/>
    </xf>
    <xf numFmtId="167" fontId="32" fillId="6" borderId="6" xfId="2" applyNumberFormat="1" applyFont="1" applyFill="1" applyBorder="1" applyAlignment="1">
      <alignment horizontal="center" vertical="center" wrapText="1"/>
    </xf>
    <xf numFmtId="167" fontId="32" fillId="6" borderId="14" xfId="2" applyNumberFormat="1" applyFont="1" applyFill="1" applyBorder="1" applyAlignment="1">
      <alignment horizontal="center" vertical="center" wrapText="1"/>
    </xf>
    <xf numFmtId="3" fontId="36" fillId="6" borderId="6" xfId="3" applyNumberFormat="1" applyFont="1" applyFill="1" applyBorder="1" applyAlignment="1">
      <alignment horizontal="center" vertical="center" wrapText="1"/>
    </xf>
    <xf numFmtId="3" fontId="36" fillId="6" borderId="2" xfId="3" applyNumberFormat="1" applyFont="1" applyFill="1" applyBorder="1" applyAlignment="1">
      <alignment horizontal="center" vertical="center" wrapText="1"/>
    </xf>
    <xf numFmtId="3" fontId="37" fillId="6" borderId="2" xfId="3" applyNumberFormat="1" applyFont="1" applyFill="1" applyBorder="1" applyAlignment="1">
      <alignment horizontal="center" vertical="center" wrapText="1"/>
    </xf>
    <xf numFmtId="167" fontId="32" fillId="6" borderId="2" xfId="3" applyNumberFormat="1" applyFont="1" applyFill="1" applyBorder="1" applyAlignment="1">
      <alignment horizontal="center" vertical="center" wrapText="1"/>
    </xf>
    <xf numFmtId="3" fontId="36" fillId="6" borderId="5" xfId="3" applyNumberFormat="1" applyFont="1" applyFill="1" applyBorder="1" applyAlignment="1">
      <alignment horizontal="center" vertical="center" wrapText="1"/>
    </xf>
    <xf numFmtId="3" fontId="37" fillId="6" borderId="5" xfId="3" applyNumberFormat="1" applyFont="1" applyFill="1" applyBorder="1" applyAlignment="1">
      <alignment horizontal="center" vertical="center" wrapText="1"/>
    </xf>
    <xf numFmtId="165" fontId="38" fillId="0" borderId="2" xfId="3" applyNumberFormat="1" applyFont="1" applyFill="1" applyBorder="1" applyAlignment="1">
      <alignment horizontal="center" vertical="center" wrapText="1"/>
    </xf>
    <xf numFmtId="165" fontId="38" fillId="0" borderId="7" xfId="3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/>
    <xf numFmtId="165" fontId="32" fillId="6" borderId="6" xfId="3" applyNumberFormat="1" applyFont="1" applyFill="1" applyBorder="1" applyAlignment="1">
      <alignment vertical="center" wrapText="1"/>
    </xf>
    <xf numFmtId="4" fontId="38" fillId="6" borderId="2" xfId="2" applyNumberFormat="1" applyFont="1" applyFill="1" applyBorder="1" applyAlignment="1">
      <alignment horizontal="center" vertical="center" wrapText="1"/>
    </xf>
    <xf numFmtId="4" fontId="38" fillId="6" borderId="6" xfId="2" applyNumberFormat="1" applyFont="1" applyFill="1" applyBorder="1" applyAlignment="1">
      <alignment horizontal="center" vertical="center" wrapText="1"/>
    </xf>
    <xf numFmtId="4" fontId="38" fillId="6" borderId="5" xfId="2" applyNumberFormat="1" applyFont="1" applyFill="1" applyBorder="1" applyAlignment="1">
      <alignment horizontal="center" vertical="center" wrapText="1"/>
    </xf>
    <xf numFmtId="165" fontId="36" fillId="6" borderId="2" xfId="3" applyNumberFormat="1" applyFont="1" applyFill="1" applyBorder="1" applyAlignment="1">
      <alignment horizontal="center" vertical="center" wrapText="1"/>
    </xf>
    <xf numFmtId="165" fontId="37" fillId="6" borderId="2" xfId="3" applyNumberFormat="1" applyFont="1" applyFill="1" applyBorder="1" applyAlignment="1">
      <alignment horizontal="center" vertical="center" wrapText="1"/>
    </xf>
    <xf numFmtId="169" fontId="32" fillId="6" borderId="2" xfId="3" applyNumberFormat="1" applyFont="1" applyFill="1" applyBorder="1" applyAlignment="1">
      <alignment horizontal="center" vertical="center" wrapText="1"/>
    </xf>
    <xf numFmtId="165" fontId="36" fillId="6" borderId="7" xfId="3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165" fontId="38" fillId="0" borderId="6" xfId="3" applyNumberFormat="1" applyFont="1" applyFill="1" applyBorder="1" applyAlignment="1">
      <alignment vertical="center" wrapText="1"/>
    </xf>
    <xf numFmtId="3" fontId="38" fillId="0" borderId="6" xfId="2" applyNumberFormat="1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10" fontId="38" fillId="0" borderId="2" xfId="0" applyNumberFormat="1" applyFont="1" applyFill="1" applyBorder="1" applyAlignment="1">
      <alignment horizontal="center" vertical="center" wrapText="1"/>
    </xf>
    <xf numFmtId="2" fontId="39" fillId="0" borderId="2" xfId="0" applyNumberFormat="1" applyFont="1" applyFill="1" applyBorder="1" applyAlignment="1">
      <alignment horizontal="center" vertical="center" wrapText="1"/>
    </xf>
    <xf numFmtId="4" fontId="38" fillId="0" borderId="6" xfId="2" applyNumberFormat="1" applyFont="1" applyFill="1" applyBorder="1" applyAlignment="1">
      <alignment horizontal="center" vertical="center" wrapText="1"/>
    </xf>
    <xf numFmtId="4" fontId="38" fillId="0" borderId="5" xfId="2" applyNumberFormat="1" applyFont="1" applyFill="1" applyBorder="1" applyAlignment="1">
      <alignment horizontal="center" vertical="center" wrapText="1"/>
    </xf>
    <xf numFmtId="165" fontId="38" fillId="0" borderId="6" xfId="3" applyNumberFormat="1" applyFont="1" applyFill="1" applyBorder="1" applyAlignment="1">
      <alignment horizontal="center" vertical="center" wrapText="1"/>
    </xf>
    <xf numFmtId="165" fontId="18" fillId="0" borderId="2" xfId="3" applyNumberFormat="1" applyFont="1" applyFill="1" applyBorder="1" applyAlignment="1">
      <alignment horizontal="center" vertical="center" wrapText="1"/>
    </xf>
    <xf numFmtId="165" fontId="9" fillId="0" borderId="2" xfId="3" applyNumberFormat="1" applyFont="1" applyFill="1" applyBorder="1" applyAlignment="1">
      <alignment horizontal="center" vertical="center" wrapText="1"/>
    </xf>
    <xf numFmtId="165" fontId="18" fillId="0" borderId="2" xfId="3" applyNumberFormat="1" applyFont="1" applyFill="1" applyBorder="1" applyAlignment="1">
      <alignment horizontal="right" vertical="center" wrapText="1"/>
    </xf>
    <xf numFmtId="165" fontId="38" fillId="0" borderId="2" xfId="2" applyNumberFormat="1" applyFont="1" applyFill="1" applyBorder="1" applyAlignment="1">
      <alignment horizontal="center" vertical="center" wrapText="1"/>
    </xf>
    <xf numFmtId="165" fontId="0" fillId="0" borderId="2" xfId="0" applyNumberFormat="1" applyFont="1" applyFill="1" applyBorder="1" applyAlignment="1">
      <alignment horizontal="right"/>
    </xf>
    <xf numFmtId="165" fontId="0" fillId="0" borderId="2" xfId="0" applyNumberFormat="1" applyFont="1" applyFill="1" applyBorder="1"/>
    <xf numFmtId="165" fontId="18" fillId="0" borderId="6" xfId="3" applyNumberFormat="1" applyFont="1" applyFill="1" applyBorder="1" applyAlignment="1">
      <alignment horizontal="center" vertical="center" wrapText="1"/>
    </xf>
    <xf numFmtId="165" fontId="38" fillId="0" borderId="6" xfId="3" applyNumberFormat="1" applyFont="1" applyBorder="1" applyAlignment="1">
      <alignment horizontal="center" vertical="center" wrapText="1"/>
    </xf>
    <xf numFmtId="165" fontId="9" fillId="0" borderId="6" xfId="3" applyNumberFormat="1" applyFont="1" applyFill="1" applyBorder="1" applyAlignment="1">
      <alignment horizontal="center" vertical="center" wrapText="1"/>
    </xf>
    <xf numFmtId="0" fontId="27" fillId="0" borderId="2" xfId="0" applyFont="1" applyFill="1" applyBorder="1"/>
    <xf numFmtId="0" fontId="5" fillId="0" borderId="2" xfId="0" applyFont="1" applyFill="1" applyBorder="1" applyAlignment="1">
      <alignment horizontal="left"/>
    </xf>
    <xf numFmtId="0" fontId="38" fillId="0" borderId="6" xfId="3" applyFont="1" applyFill="1" applyBorder="1" applyAlignment="1">
      <alignment vertical="center" wrapText="1"/>
    </xf>
    <xf numFmtId="4" fontId="8" fillId="0" borderId="6" xfId="2" applyNumberFormat="1" applyFont="1" applyFill="1" applyBorder="1" applyAlignment="1">
      <alignment horizontal="center" vertical="center" wrapText="1"/>
    </xf>
    <xf numFmtId="4" fontId="8" fillId="0" borderId="5" xfId="2" applyNumberFormat="1" applyFont="1" applyFill="1" applyBorder="1" applyAlignment="1">
      <alignment horizontal="center" vertical="center" wrapText="1"/>
    </xf>
    <xf numFmtId="165" fontId="43" fillId="0" borderId="6" xfId="3" applyNumberFormat="1" applyFont="1" applyFill="1" applyBorder="1" applyAlignment="1">
      <alignment horizontal="center" vertical="center" wrapText="1"/>
    </xf>
    <xf numFmtId="165" fontId="44" fillId="0" borderId="2" xfId="3" applyNumberFormat="1" applyFont="1" applyFill="1" applyBorder="1" applyAlignment="1">
      <alignment horizontal="center" vertical="center" wrapText="1"/>
    </xf>
    <xf numFmtId="165" fontId="43" fillId="0" borderId="2" xfId="3" applyNumberFormat="1" applyFont="1" applyFill="1" applyBorder="1" applyAlignment="1">
      <alignment horizontal="center" vertical="center" wrapText="1"/>
    </xf>
    <xf numFmtId="165" fontId="8" fillId="0" borderId="2" xfId="3" applyNumberFormat="1" applyFont="1" applyFill="1" applyBorder="1" applyAlignment="1">
      <alignment horizontal="center" vertical="center" wrapText="1"/>
    </xf>
    <xf numFmtId="165" fontId="45" fillId="0" borderId="2" xfId="3" applyNumberFormat="1" applyFont="1" applyFill="1" applyBorder="1" applyAlignment="1">
      <alignment horizontal="center" vertical="center" wrapText="1"/>
    </xf>
    <xf numFmtId="0" fontId="27" fillId="0" borderId="0" xfId="0" applyFont="1" applyFill="1"/>
    <xf numFmtId="0" fontId="46" fillId="6" borderId="2" xfId="0" applyFont="1" applyFill="1" applyBorder="1"/>
    <xf numFmtId="165" fontId="37" fillId="6" borderId="6" xfId="3" applyNumberFormat="1" applyFont="1" applyFill="1" applyBorder="1" applyAlignment="1">
      <alignment vertical="center" wrapText="1"/>
    </xf>
    <xf numFmtId="0" fontId="37" fillId="6" borderId="2" xfId="0" applyFont="1" applyFill="1" applyBorder="1" applyAlignment="1">
      <alignment horizontal="center" vertical="center" wrapText="1"/>
    </xf>
    <xf numFmtId="10" fontId="38" fillId="6" borderId="2" xfId="0" applyNumberFormat="1" applyFont="1" applyFill="1" applyBorder="1" applyAlignment="1">
      <alignment horizontal="center" vertical="center" wrapText="1"/>
    </xf>
    <xf numFmtId="165" fontId="47" fillId="6" borderId="6" xfId="3" applyNumberFormat="1" applyFont="1" applyFill="1" applyBorder="1" applyAlignment="1">
      <alignment horizontal="center" vertical="center" wrapText="1"/>
    </xf>
    <xf numFmtId="165" fontId="37" fillId="6" borderId="6" xfId="3" applyNumberFormat="1" applyFont="1" applyFill="1" applyBorder="1" applyAlignment="1">
      <alignment horizontal="center" vertical="center" wrapText="1"/>
    </xf>
    <xf numFmtId="165" fontId="32" fillId="6" borderId="2" xfId="3" applyNumberFormat="1" applyFont="1" applyFill="1" applyBorder="1" applyAlignment="1">
      <alignment horizontal="center" vertical="center" wrapText="1"/>
    </xf>
    <xf numFmtId="165" fontId="47" fillId="6" borderId="5" xfId="3" applyNumberFormat="1" applyFont="1" applyFill="1" applyBorder="1" applyAlignment="1">
      <alignment horizontal="center" vertical="center" wrapText="1"/>
    </xf>
    <xf numFmtId="165" fontId="47" fillId="6" borderId="2" xfId="3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0" fillId="0" borderId="2" xfId="0" applyFont="1" applyFill="1" applyBorder="1"/>
    <xf numFmtId="0" fontId="0" fillId="0" borderId="2" xfId="0" applyFont="1" applyFill="1" applyBorder="1" applyAlignment="1">
      <alignment wrapText="1"/>
    </xf>
    <xf numFmtId="0" fontId="38" fillId="0" borderId="6" xfId="0" applyFont="1" applyFill="1" applyBorder="1" applyAlignment="1">
      <alignment horizontal="center" vertical="center" wrapText="1"/>
    </xf>
    <xf numFmtId="43" fontId="38" fillId="0" borderId="2" xfId="3" applyNumberFormat="1" applyFont="1" applyFill="1" applyBorder="1" applyAlignment="1">
      <alignment horizontal="center" vertical="center" wrapText="1"/>
    </xf>
    <xf numFmtId="165" fontId="18" fillId="0" borderId="6" xfId="3" applyNumberFormat="1" applyFont="1" applyFill="1" applyBorder="1" applyAlignment="1">
      <alignment horizontal="right" vertical="center" wrapText="1"/>
    </xf>
    <xf numFmtId="165" fontId="38" fillId="0" borderId="11" xfId="3" applyNumberFormat="1" applyFont="1" applyFill="1" applyBorder="1" applyAlignment="1">
      <alignment horizontal="center" vertical="center" wrapText="1"/>
    </xf>
    <xf numFmtId="165" fontId="37" fillId="6" borderId="5" xfId="3" applyNumberFormat="1" applyFont="1" applyFill="1" applyBorder="1" applyAlignment="1">
      <alignment horizontal="center" vertical="center" wrapText="1"/>
    </xf>
    <xf numFmtId="0" fontId="5" fillId="0" borderId="2" xfId="0" applyFont="1" applyFill="1" applyBorder="1"/>
    <xf numFmtId="2" fontId="38" fillId="0" borderId="2" xfId="0" applyNumberFormat="1" applyFont="1" applyFill="1" applyBorder="1" applyAlignment="1">
      <alignment horizontal="center" vertical="center" wrapText="1"/>
    </xf>
    <xf numFmtId="165" fontId="38" fillId="0" borderId="2" xfId="3" applyNumberFormat="1" applyFont="1" applyFill="1" applyBorder="1" applyAlignment="1">
      <alignment horizontal="right" vertical="center" wrapText="1"/>
    </xf>
    <xf numFmtId="165" fontId="9" fillId="0" borderId="2" xfId="3" applyNumberFormat="1" applyFont="1" applyFill="1" applyBorder="1" applyAlignment="1">
      <alignment horizontal="right" vertical="center" wrapText="1"/>
    </xf>
    <xf numFmtId="0" fontId="32" fillId="6" borderId="2" xfId="0" applyFont="1" applyFill="1" applyBorder="1" applyAlignment="1">
      <alignment horizontal="center" vertical="center" wrapText="1"/>
    </xf>
    <xf numFmtId="165" fontId="32" fillId="6" borderId="6" xfId="3" applyNumberFormat="1" applyFont="1" applyFill="1" applyBorder="1" applyAlignment="1">
      <alignment horizontal="center" vertical="center" wrapText="1"/>
    </xf>
    <xf numFmtId="165" fontId="32" fillId="6" borderId="5" xfId="3" applyNumberFormat="1" applyFont="1" applyFill="1" applyBorder="1" applyAlignment="1">
      <alignment horizontal="center" vertical="center" wrapText="1"/>
    </xf>
    <xf numFmtId="165" fontId="38" fillId="0" borderId="6" xfId="3" applyNumberFormat="1" applyFont="1" applyFill="1" applyBorder="1" applyAlignment="1">
      <alignment horizontal="right" vertical="center" wrapText="1"/>
    </xf>
    <xf numFmtId="4" fontId="38" fillId="0" borderId="6" xfId="3" applyNumberFormat="1" applyFont="1" applyFill="1" applyBorder="1" applyAlignment="1">
      <alignment horizontal="center" vertical="center" wrapText="1"/>
    </xf>
    <xf numFmtId="4" fontId="38" fillId="0" borderId="5" xfId="3" applyNumberFormat="1" applyFont="1" applyFill="1" applyBorder="1" applyAlignment="1">
      <alignment horizontal="center" vertical="center" wrapText="1"/>
    </xf>
    <xf numFmtId="165" fontId="18" fillId="0" borderId="2" xfId="4" applyNumberFormat="1" applyFont="1" applyFill="1" applyBorder="1" applyAlignment="1">
      <alignment horizontal="center" vertical="center" wrapText="1"/>
    </xf>
    <xf numFmtId="165" fontId="38" fillId="0" borderId="6" xfId="2" applyNumberFormat="1" applyFont="1" applyFill="1" applyBorder="1" applyAlignment="1">
      <alignment horizontal="center" vertical="center" wrapText="1"/>
    </xf>
    <xf numFmtId="0" fontId="2" fillId="6" borderId="2" xfId="0" applyFont="1" applyFill="1" applyBorder="1"/>
    <xf numFmtId="0" fontId="2" fillId="0" borderId="0" xfId="0" applyFont="1" applyFill="1"/>
    <xf numFmtId="10" fontId="41" fillId="0" borderId="2" xfId="0" applyNumberFormat="1" applyFont="1" applyFill="1" applyBorder="1" applyAlignment="1">
      <alignment horizontal="center"/>
    </xf>
    <xf numFmtId="165" fontId="9" fillId="0" borderId="6" xfId="3" applyNumberFormat="1" applyFont="1" applyFill="1" applyBorder="1" applyAlignment="1">
      <alignment horizontal="right" vertical="center" wrapText="1"/>
    </xf>
    <xf numFmtId="2" fontId="38" fillId="0" borderId="6" xfId="0" applyNumberFormat="1" applyFont="1" applyFill="1" applyBorder="1" applyAlignment="1">
      <alignment horizontal="center" vertical="center" wrapText="1"/>
    </xf>
    <xf numFmtId="165" fontId="38" fillId="0" borderId="2" xfId="4" applyNumberFormat="1" applyFont="1" applyFill="1" applyBorder="1" applyAlignment="1">
      <alignment horizontal="center" vertical="center" wrapText="1"/>
    </xf>
    <xf numFmtId="0" fontId="38" fillId="0" borderId="2" xfId="3" applyFont="1" applyFill="1" applyBorder="1" applyAlignment="1">
      <alignment vertical="center" wrapText="1"/>
    </xf>
    <xf numFmtId="4" fontId="38" fillId="0" borderId="2" xfId="3" applyNumberFormat="1" applyFont="1" applyFill="1" applyBorder="1" applyAlignment="1">
      <alignment horizontal="center" vertical="center" wrapText="1"/>
    </xf>
    <xf numFmtId="165" fontId="38" fillId="0" borderId="6" xfId="4" applyNumberFormat="1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left" vertical="center" wrapText="1"/>
    </xf>
    <xf numFmtId="165" fontId="17" fillId="0" borderId="2" xfId="3" applyNumberFormat="1" applyFont="1" applyFill="1" applyBorder="1" applyAlignment="1">
      <alignment horizontal="right" vertical="center" wrapText="1"/>
    </xf>
    <xf numFmtId="165" fontId="52" fillId="0" borderId="6" xfId="3" applyNumberFormat="1" applyFont="1" applyFill="1" applyBorder="1" applyAlignment="1">
      <alignment horizontal="center" vertical="center" wrapText="1"/>
    </xf>
    <xf numFmtId="165" fontId="53" fillId="0" borderId="6" xfId="3" applyNumberFormat="1" applyFont="1" applyFill="1" applyBorder="1" applyAlignment="1">
      <alignment horizontal="center" vertical="center" wrapText="1"/>
    </xf>
    <xf numFmtId="165" fontId="18" fillId="0" borderId="6" xfId="4" applyNumberFormat="1" applyFont="1" applyFill="1" applyBorder="1" applyAlignment="1">
      <alignment horizontal="center" vertical="center" wrapText="1"/>
    </xf>
    <xf numFmtId="165" fontId="54" fillId="0" borderId="6" xfId="3" applyNumberFormat="1" applyFont="1" applyFill="1" applyBorder="1" applyAlignment="1">
      <alignment horizontal="center" vertical="center" wrapText="1"/>
    </xf>
    <xf numFmtId="165" fontId="38" fillId="0" borderId="6" xfId="2" applyNumberFormat="1" applyFont="1" applyFill="1" applyBorder="1" applyAlignment="1">
      <alignment vertical="center" wrapText="1"/>
    </xf>
    <xf numFmtId="165" fontId="32" fillId="6" borderId="6" xfId="2" applyNumberFormat="1" applyFont="1" applyFill="1" applyBorder="1" applyAlignment="1">
      <alignment vertical="center" wrapText="1"/>
    </xf>
    <xf numFmtId="0" fontId="38" fillId="0" borderId="6" xfId="2" applyFont="1" applyFill="1" applyBorder="1" applyAlignment="1">
      <alignment vertical="center" wrapText="1"/>
    </xf>
    <xf numFmtId="165" fontId="32" fillId="6" borderId="6" xfId="2" applyNumberFormat="1" applyFont="1" applyFill="1" applyBorder="1" applyAlignment="1">
      <alignment horizontal="left" vertical="center" wrapText="1"/>
    </xf>
    <xf numFmtId="2" fontId="39" fillId="0" borderId="6" xfId="0" applyNumberFormat="1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left" vertical="center" wrapText="1"/>
    </xf>
    <xf numFmtId="10" fontId="41" fillId="0" borderId="2" xfId="0" applyNumberFormat="1" applyFont="1" applyFill="1" applyBorder="1" applyAlignment="1">
      <alignment horizontal="center" vertical="center" wrapText="1"/>
    </xf>
    <xf numFmtId="10" fontId="55" fillId="0" borderId="2" xfId="0" applyNumberFormat="1" applyFont="1" applyFill="1" applyBorder="1"/>
    <xf numFmtId="0" fontId="56" fillId="0" borderId="2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wrapText="1"/>
    </xf>
    <xf numFmtId="165" fontId="44" fillId="0" borderId="6" xfId="3" applyNumberFormat="1" applyFont="1" applyFill="1" applyBorder="1" applyAlignment="1">
      <alignment horizontal="center" vertical="center" wrapText="1"/>
    </xf>
    <xf numFmtId="165" fontId="38" fillId="0" borderId="5" xfId="3" applyNumberFormat="1" applyFont="1" applyFill="1" applyBorder="1" applyAlignment="1">
      <alignment horizontal="center" vertical="center" wrapText="1"/>
    </xf>
    <xf numFmtId="0" fontId="0" fillId="6" borderId="2" xfId="0" applyFont="1" applyFill="1" applyBorder="1"/>
    <xf numFmtId="0" fontId="0" fillId="6" borderId="2" xfId="0" applyFont="1" applyFill="1" applyBorder="1" applyAlignment="1">
      <alignment wrapText="1"/>
    </xf>
    <xf numFmtId="165" fontId="38" fillId="6" borderId="6" xfId="2" applyNumberFormat="1" applyFont="1" applyFill="1" applyBorder="1" applyAlignment="1">
      <alignment vertical="center" wrapText="1"/>
    </xf>
    <xf numFmtId="167" fontId="38" fillId="6" borderId="2" xfId="2" applyNumberFormat="1" applyFont="1" applyFill="1" applyBorder="1" applyAlignment="1">
      <alignment horizontal="center" vertical="center" wrapText="1"/>
    </xf>
    <xf numFmtId="165" fontId="38" fillId="6" borderId="6" xfId="3" applyNumberFormat="1" applyFont="1" applyFill="1" applyBorder="1" applyAlignment="1">
      <alignment horizontal="center" vertical="center" wrapText="1"/>
    </xf>
    <xf numFmtId="165" fontId="38" fillId="6" borderId="5" xfId="3" applyNumberFormat="1" applyFont="1" applyFill="1" applyBorder="1" applyAlignment="1">
      <alignment horizontal="center" vertical="center" wrapText="1"/>
    </xf>
    <xf numFmtId="165" fontId="38" fillId="6" borderId="2" xfId="3" applyNumberFormat="1" applyFont="1" applyFill="1" applyBorder="1" applyAlignment="1">
      <alignment horizontal="center" vertical="center" wrapText="1"/>
    </xf>
    <xf numFmtId="165" fontId="17" fillId="0" borderId="2" xfId="3" applyNumberFormat="1" applyFont="1" applyFill="1" applyBorder="1" applyAlignment="1">
      <alignment horizontal="center" vertical="center" wrapText="1"/>
    </xf>
    <xf numFmtId="170" fontId="38" fillId="0" borderId="2" xfId="0" applyNumberFormat="1" applyFont="1" applyFill="1" applyBorder="1" applyAlignment="1">
      <alignment horizontal="center" vertical="center" wrapText="1"/>
    </xf>
    <xf numFmtId="10" fontId="41" fillId="0" borderId="2" xfId="0" applyNumberFormat="1" applyFont="1" applyFill="1" applyBorder="1" applyAlignment="1">
      <alignment horizontal="center" vertical="center"/>
    </xf>
    <xf numFmtId="165" fontId="17" fillId="0" borderId="6" xfId="3" applyNumberFormat="1" applyFont="1" applyFill="1" applyBorder="1" applyAlignment="1">
      <alignment horizontal="center" vertical="center" wrapText="1"/>
    </xf>
    <xf numFmtId="0" fontId="0" fillId="6" borderId="2" xfId="0" applyFill="1" applyBorder="1" applyAlignment="1">
      <alignment wrapText="1"/>
    </xf>
    <xf numFmtId="4" fontId="38" fillId="0" borderId="2" xfId="0" applyNumberFormat="1" applyFont="1" applyFill="1" applyBorder="1" applyAlignment="1">
      <alignment horizontal="center" vertical="center"/>
    </xf>
    <xf numFmtId="165" fontId="32" fillId="0" borderId="2" xfId="3" applyNumberFormat="1" applyFont="1" applyFill="1" applyBorder="1" applyAlignment="1">
      <alignment horizontal="center" vertical="center" wrapText="1"/>
    </xf>
    <xf numFmtId="165" fontId="53" fillId="0" borderId="2" xfId="3" applyNumberFormat="1" applyFont="1" applyFill="1" applyBorder="1" applyAlignment="1">
      <alignment horizontal="center" vertical="center" wrapText="1"/>
    </xf>
    <xf numFmtId="165" fontId="52" fillId="0" borderId="2" xfId="3" applyNumberFormat="1" applyFont="1" applyFill="1" applyBorder="1" applyAlignment="1">
      <alignment horizontal="center" vertical="center" wrapText="1"/>
    </xf>
    <xf numFmtId="165" fontId="54" fillId="0" borderId="2" xfId="3" applyNumberFormat="1" applyFont="1" applyFill="1" applyBorder="1" applyAlignment="1">
      <alignment horizontal="center" vertical="center" wrapText="1"/>
    </xf>
    <xf numFmtId="2" fontId="57" fillId="0" borderId="2" xfId="0" applyNumberFormat="1" applyFont="1" applyFill="1" applyBorder="1" applyAlignment="1">
      <alignment horizontal="center" vertical="center" wrapText="1"/>
    </xf>
    <xf numFmtId="4" fontId="32" fillId="6" borderId="6" xfId="2" applyNumberFormat="1" applyFont="1" applyFill="1" applyBorder="1" applyAlignment="1">
      <alignment horizontal="center" vertical="center" wrapText="1"/>
    </xf>
    <xf numFmtId="2" fontId="58" fillId="0" borderId="2" xfId="0" applyNumberFormat="1" applyFont="1" applyFill="1" applyBorder="1" applyAlignment="1">
      <alignment horizontal="center" vertical="center" wrapText="1"/>
    </xf>
    <xf numFmtId="171" fontId="41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165" fontId="38" fillId="0" borderId="4" xfId="3" applyNumberFormat="1" applyFont="1" applyFill="1" applyBorder="1" applyAlignment="1">
      <alignment horizontal="center" vertical="center" wrapText="1"/>
    </xf>
    <xf numFmtId="4" fontId="38" fillId="0" borderId="6" xfId="0" applyNumberFormat="1" applyFont="1" applyFill="1" applyBorder="1" applyAlignment="1">
      <alignment horizontal="center" vertical="center"/>
    </xf>
    <xf numFmtId="10" fontId="44" fillId="0" borderId="2" xfId="0" applyNumberFormat="1" applyFont="1" applyFill="1" applyBorder="1" applyAlignment="1">
      <alignment horizontal="center" vertical="center"/>
    </xf>
    <xf numFmtId="165" fontId="5" fillId="6" borderId="4" xfId="0" applyNumberFormat="1" applyFont="1" applyFill="1" applyBorder="1"/>
    <xf numFmtId="165" fontId="38" fillId="0" borderId="3" xfId="3" applyNumberFormat="1" applyFont="1" applyFill="1" applyBorder="1" applyAlignment="1">
      <alignment horizontal="center" vertical="center" wrapText="1"/>
    </xf>
    <xf numFmtId="165" fontId="18" fillId="0" borderId="4" xfId="3" applyNumberFormat="1" applyFont="1" applyFill="1" applyBorder="1" applyAlignment="1">
      <alignment horizontal="center" vertical="center" wrapText="1"/>
    </xf>
    <xf numFmtId="165" fontId="18" fillId="0" borderId="4" xfId="4" applyNumberFormat="1" applyFont="1" applyFill="1" applyBorder="1" applyAlignment="1">
      <alignment horizontal="center" vertical="center" wrapText="1"/>
    </xf>
    <xf numFmtId="165" fontId="9" fillId="0" borderId="4" xfId="3" applyNumberFormat="1" applyFont="1" applyFill="1" applyBorder="1" applyAlignment="1">
      <alignment horizontal="center" vertical="center" wrapText="1"/>
    </xf>
    <xf numFmtId="165" fontId="38" fillId="0" borderId="4" xfId="2" applyNumberFormat="1" applyFont="1" applyFill="1" applyBorder="1" applyAlignment="1">
      <alignment horizontal="center" vertical="center" wrapText="1"/>
    </xf>
    <xf numFmtId="3" fontId="12" fillId="6" borderId="2" xfId="0" applyNumberFormat="1" applyFont="1" applyFill="1" applyBorder="1"/>
    <xf numFmtId="165" fontId="60" fillId="7" borderId="2" xfId="2" applyNumberFormat="1" applyFont="1" applyFill="1" applyBorder="1" applyAlignment="1">
      <alignment horizontal="center" vertical="center" wrapText="1"/>
    </xf>
    <xf numFmtId="165" fontId="32" fillId="7" borderId="2" xfId="2" applyNumberFormat="1" applyFont="1" applyFill="1" applyBorder="1" applyAlignment="1">
      <alignment horizontal="center" vertical="center" wrapText="1"/>
    </xf>
    <xf numFmtId="3" fontId="38" fillId="0" borderId="2" xfId="3" applyNumberFormat="1" applyFont="1" applyFill="1" applyBorder="1" applyAlignment="1">
      <alignment horizontal="center" vertical="center" wrapText="1"/>
    </xf>
    <xf numFmtId="3" fontId="0" fillId="7" borderId="2" xfId="0" applyNumberFormat="1" applyFont="1" applyFill="1" applyBorder="1"/>
    <xf numFmtId="14" fontId="59" fillId="7" borderId="2" xfId="0" applyNumberFormat="1" applyFont="1" applyFill="1" applyBorder="1" applyAlignment="1">
      <alignment horizontal="center"/>
    </xf>
    <xf numFmtId="0" fontId="32" fillId="7" borderId="2" xfId="2" applyFont="1" applyFill="1" applyBorder="1" applyAlignment="1">
      <alignment vertical="center" wrapText="1"/>
    </xf>
    <xf numFmtId="3" fontId="60" fillId="7" borderId="2" xfId="3" applyNumberFormat="1" applyFont="1" applyFill="1" applyBorder="1" applyAlignment="1">
      <alignment horizontal="center" vertical="center" wrapText="1"/>
    </xf>
    <xf numFmtId="3" fontId="61" fillId="7" borderId="2" xfId="3" applyNumberFormat="1" applyFont="1" applyFill="1" applyBorder="1" applyAlignment="1">
      <alignment horizontal="center" vertical="center" wrapText="1"/>
    </xf>
    <xf numFmtId="3" fontId="62" fillId="7" borderId="2" xfId="3" applyNumberFormat="1" applyFont="1" applyFill="1" applyBorder="1" applyAlignment="1">
      <alignment horizontal="center" vertical="center" wrapText="1"/>
    </xf>
    <xf numFmtId="3" fontId="60" fillId="7" borderId="2" xfId="2" applyNumberFormat="1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vertical="center" wrapText="1"/>
    </xf>
    <xf numFmtId="0" fontId="40" fillId="0" borderId="2" xfId="0" applyFont="1" applyFill="1" applyBorder="1" applyAlignment="1">
      <alignment horizontal="center" vertical="center" wrapText="1"/>
    </xf>
    <xf numFmtId="2" fontId="40" fillId="0" borderId="2" xfId="0" applyNumberFormat="1" applyFont="1" applyFill="1" applyBorder="1" applyAlignment="1">
      <alignment horizontal="center" vertical="center" wrapText="1"/>
    </xf>
    <xf numFmtId="2" fontId="51" fillId="0" borderId="6" xfId="0" applyNumberFormat="1" applyFont="1" applyFill="1" applyBorder="1" applyAlignment="1">
      <alignment horizontal="center" vertical="center" wrapText="1"/>
    </xf>
    <xf numFmtId="2" fontId="42" fillId="0" borderId="6" xfId="0" applyNumberFormat="1" applyFont="1" applyFill="1" applyBorder="1" applyAlignment="1">
      <alignment horizontal="center" vertical="center" wrapText="1"/>
    </xf>
    <xf numFmtId="10" fontId="49" fillId="0" borderId="2" xfId="0" applyNumberFormat="1" applyFont="1" applyFill="1" applyBorder="1" applyAlignment="1">
      <alignment horizontal="center" vertical="center"/>
    </xf>
    <xf numFmtId="165" fontId="38" fillId="0" borderId="12" xfId="3" applyNumberFormat="1" applyFont="1" applyFill="1" applyBorder="1" applyAlignment="1">
      <alignment horizontal="center" vertical="center" wrapText="1"/>
    </xf>
    <xf numFmtId="10" fontId="49" fillId="0" borderId="2" xfId="0" applyNumberFormat="1" applyFont="1" applyFill="1" applyBorder="1"/>
    <xf numFmtId="0" fontId="40" fillId="0" borderId="4" xfId="0" applyFont="1" applyFill="1" applyBorder="1" applyAlignment="1">
      <alignment vertical="center"/>
    </xf>
    <xf numFmtId="3" fontId="38" fillId="0" borderId="6" xfId="3" applyNumberFormat="1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center" vertical="center"/>
    </xf>
    <xf numFmtId="165" fontId="52" fillId="0" borderId="6" xfId="3" applyNumberFormat="1" applyFont="1" applyFill="1" applyBorder="1" applyAlignment="1">
      <alignment horizontal="right" vertical="center" wrapText="1"/>
    </xf>
    <xf numFmtId="165" fontId="50" fillId="0" borderId="2" xfId="3" applyNumberFormat="1" applyFont="1" applyFill="1" applyBorder="1" applyAlignment="1">
      <alignment horizontal="center" vertical="center" wrapText="1"/>
    </xf>
    <xf numFmtId="2" fontId="42" fillId="0" borderId="2" xfId="0" applyNumberFormat="1" applyFont="1" applyFill="1" applyBorder="1" applyAlignment="1">
      <alignment horizontal="center" vertical="center" wrapText="1"/>
    </xf>
    <xf numFmtId="49" fontId="19" fillId="0" borderId="2" xfId="2" applyNumberFormat="1" applyFont="1" applyFill="1" applyBorder="1" applyAlignment="1">
      <alignment horizontal="center" vertical="center" wrapText="1"/>
    </xf>
    <xf numFmtId="49" fontId="19" fillId="0" borderId="7" xfId="2" applyNumberFormat="1" applyFont="1" applyFill="1" applyBorder="1" applyAlignment="1">
      <alignment horizontal="center" vertical="center" wrapText="1"/>
    </xf>
    <xf numFmtId="49" fontId="24" fillId="4" borderId="7" xfId="3" applyNumberFormat="1" applyFont="1" applyFill="1" applyBorder="1" applyAlignment="1">
      <alignment horizontal="center" vertical="center" wrapText="1"/>
    </xf>
    <xf numFmtId="49" fontId="24" fillId="4" borderId="6" xfId="3" applyNumberFormat="1" applyFont="1" applyFill="1" applyBorder="1" applyAlignment="1">
      <alignment horizontal="center" vertical="center" wrapText="1"/>
    </xf>
    <xf numFmtId="49" fontId="19" fillId="0" borderId="7" xfId="3" applyNumberFormat="1" applyFont="1" applyFill="1" applyBorder="1" applyAlignment="1">
      <alignment horizontal="center" vertical="center" wrapText="1"/>
    </xf>
    <xf numFmtId="49" fontId="19" fillId="0" borderId="6" xfId="3" applyNumberFormat="1" applyFont="1" applyFill="1" applyBorder="1" applyAlignment="1">
      <alignment horizontal="center" vertical="center" wrapText="1"/>
    </xf>
    <xf numFmtId="0" fontId="19" fillId="0" borderId="7" xfId="3" applyNumberFormat="1" applyFont="1" applyFill="1" applyBorder="1" applyAlignment="1">
      <alignment horizontal="center" vertical="center" wrapText="1"/>
    </xf>
    <xf numFmtId="0" fontId="19" fillId="0" borderId="5" xfId="3" applyNumberFormat="1" applyFont="1" applyFill="1" applyBorder="1" applyAlignment="1">
      <alignment horizontal="center" vertical="center" wrapText="1"/>
    </xf>
    <xf numFmtId="3" fontId="8" fillId="0" borderId="7" xfId="3" applyNumberFormat="1" applyFont="1" applyFill="1" applyBorder="1" applyAlignment="1">
      <alignment horizontal="center" vertical="center" wrapText="1"/>
    </xf>
    <xf numFmtId="3" fontId="8" fillId="0" borderId="6" xfId="3" applyNumberFormat="1" applyFont="1" applyFill="1" applyBorder="1" applyAlignment="1">
      <alignment horizontal="center" vertical="center" wrapText="1"/>
    </xf>
    <xf numFmtId="1" fontId="19" fillId="0" borderId="7" xfId="2" applyNumberFormat="1" applyFont="1" applyFill="1" applyBorder="1" applyAlignment="1">
      <alignment horizontal="center" vertical="center" wrapText="1"/>
    </xf>
    <xf numFmtId="1" fontId="19" fillId="0" borderId="6" xfId="2" applyNumberFormat="1" applyFont="1" applyFill="1" applyBorder="1" applyAlignment="1">
      <alignment horizontal="center" vertical="center" wrapText="1"/>
    </xf>
    <xf numFmtId="167" fontId="18" fillId="0" borderId="4" xfId="2" applyNumberFormat="1" applyFont="1" applyFill="1" applyBorder="1" applyAlignment="1">
      <alignment horizontal="center" vertical="center" wrapText="1"/>
    </xf>
    <xf numFmtId="167" fontId="18" fillId="0" borderId="12" xfId="2" applyNumberFormat="1" applyFont="1" applyFill="1" applyBorder="1" applyAlignment="1">
      <alignment horizontal="center" vertical="center" wrapText="1"/>
    </xf>
    <xf numFmtId="167" fontId="18" fillId="0" borderId="10" xfId="2" applyNumberFormat="1" applyFont="1" applyFill="1" applyBorder="1" applyAlignment="1">
      <alignment horizontal="center" vertical="center" wrapText="1"/>
    </xf>
    <xf numFmtId="167" fontId="18" fillId="0" borderId="13" xfId="2" applyNumberFormat="1" applyFont="1" applyFill="1" applyBorder="1" applyAlignment="1">
      <alignment horizontal="center" vertical="center" wrapText="1"/>
    </xf>
    <xf numFmtId="0" fontId="8" fillId="0" borderId="7" xfId="2" applyNumberFormat="1" applyFont="1" applyFill="1" applyBorder="1" applyAlignment="1">
      <alignment horizontal="center" vertical="center" wrapText="1"/>
    </xf>
    <xf numFmtId="0" fontId="8" fillId="0" borderId="5" xfId="2" applyNumberFormat="1" applyFont="1" applyFill="1" applyBorder="1" applyAlignment="1">
      <alignment horizontal="center" vertical="center" wrapText="1"/>
    </xf>
    <xf numFmtId="0" fontId="8" fillId="0" borderId="6" xfId="2" applyNumberFormat="1" applyFont="1" applyFill="1" applyBorder="1" applyAlignment="1">
      <alignment horizontal="center" vertical="center" wrapText="1"/>
    </xf>
    <xf numFmtId="165" fontId="8" fillId="0" borderId="7" xfId="2" applyNumberFormat="1" applyFont="1" applyFill="1" applyBorder="1" applyAlignment="1">
      <alignment horizontal="center" vertical="center" wrapText="1"/>
    </xf>
    <xf numFmtId="165" fontId="8" fillId="0" borderId="5" xfId="2" applyNumberFormat="1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19" fillId="0" borderId="7" xfId="2" applyNumberFormat="1" applyFont="1" applyFill="1" applyBorder="1" applyAlignment="1">
      <alignment horizontal="center" vertical="center" wrapText="1"/>
    </xf>
    <xf numFmtId="0" fontId="19" fillId="0" borderId="5" xfId="2" applyNumberFormat="1" applyFont="1" applyFill="1" applyBorder="1" applyAlignment="1">
      <alignment horizontal="center" vertical="center" wrapText="1"/>
    </xf>
    <xf numFmtId="3" fontId="8" fillId="0" borderId="7" xfId="2" applyNumberFormat="1" applyFont="1" applyFill="1" applyBorder="1" applyAlignment="1">
      <alignment horizontal="center" vertical="center" wrapText="1"/>
    </xf>
    <xf numFmtId="3" fontId="8" fillId="0" borderId="5" xfId="2" applyNumberFormat="1" applyFont="1" applyFill="1" applyBorder="1" applyAlignment="1">
      <alignment horizontal="center" vertical="center" wrapText="1"/>
    </xf>
    <xf numFmtId="3" fontId="8" fillId="0" borderId="5" xfId="3" applyNumberFormat="1" applyFont="1" applyFill="1" applyBorder="1" applyAlignment="1">
      <alignment horizontal="center" vertical="center" wrapText="1"/>
    </xf>
    <xf numFmtId="1" fontId="19" fillId="0" borderId="5" xfId="2" applyNumberFormat="1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167" fontId="18" fillId="0" borderId="3" xfId="2" applyNumberFormat="1" applyFont="1" applyFill="1" applyBorder="1" applyAlignment="1">
      <alignment horizontal="center" vertical="center" wrapText="1"/>
    </xf>
    <xf numFmtId="167" fontId="18" fillId="0" borderId="8" xfId="2" applyNumberFormat="1" applyFont="1" applyFill="1" applyBorder="1" applyAlignment="1">
      <alignment horizontal="center" vertical="center" wrapText="1"/>
    </xf>
    <xf numFmtId="167" fontId="18" fillId="0" borderId="11" xfId="2" applyNumberFormat="1" applyFont="1" applyFill="1" applyBorder="1" applyAlignment="1">
      <alignment horizontal="center" vertical="center" wrapText="1"/>
    </xf>
    <xf numFmtId="167" fontId="18" fillId="0" borderId="9" xfId="2" applyNumberFormat="1" applyFont="1" applyFill="1" applyBorder="1" applyAlignment="1">
      <alignment horizontal="center" vertical="center" wrapText="1"/>
    </xf>
    <xf numFmtId="167" fontId="18" fillId="0" borderId="2" xfId="2" applyNumberFormat="1" applyFont="1" applyFill="1" applyBorder="1" applyAlignment="1">
      <alignment horizontal="center" vertical="center" wrapText="1"/>
    </xf>
    <xf numFmtId="167" fontId="18" fillId="0" borderId="5" xfId="2" applyNumberFormat="1" applyFont="1" applyFill="1" applyBorder="1" applyAlignment="1">
      <alignment horizontal="center" vertical="center" wrapText="1"/>
    </xf>
    <xf numFmtId="167" fontId="18" fillId="0" borderId="6" xfId="2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  <xf numFmtId="0" fontId="17" fillId="0" borderId="2" xfId="2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center" wrapText="1"/>
    </xf>
    <xf numFmtId="165" fontId="8" fillId="0" borderId="0" xfId="2" applyNumberFormat="1" applyFont="1" applyFill="1" applyBorder="1" applyAlignment="1">
      <alignment horizontal="center" vertical="center" wrapText="1"/>
    </xf>
  </cellXfs>
  <cellStyles count="72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3 2 2" xfId="7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1"/>
    <cellStyle name="Процентный 2" xfId="30"/>
    <cellStyle name="Процентный 3" xfId="31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EM263"/>
  <sheetViews>
    <sheetView tabSelected="1" zoomScale="70" zoomScaleNormal="70" zoomScaleSheetLayoutView="80" workbookViewId="0">
      <pane xSplit="12" ySplit="11" topLeftCell="CD248" activePane="bottomRight" state="frozen"/>
      <selection activeCell="HL221" sqref="HL221"/>
      <selection pane="topRight" activeCell="HL221" sqref="HL221"/>
      <selection pane="bottomLeft" activeCell="HL221" sqref="HL221"/>
      <selection pane="bottomRight" activeCell="CY10" sqref="CY10"/>
    </sheetView>
  </sheetViews>
  <sheetFormatPr defaultRowHeight="15.75" x14ac:dyDescent="0.25"/>
  <cols>
    <col min="1" max="1" width="5" customWidth="1"/>
    <col min="2" max="2" width="6.7109375" style="1" customWidth="1"/>
    <col min="3" max="3" width="10.85546875" style="1" customWidth="1"/>
    <col min="4" max="4" width="43.42578125" style="1" customWidth="1"/>
    <col min="5" max="5" width="10.7109375" style="1" customWidth="1"/>
    <col min="6" max="6" width="8.42578125" style="4" customWidth="1"/>
    <col min="7" max="7" width="9.28515625" style="4" customWidth="1"/>
    <col min="8" max="8" width="6.42578125" style="1" customWidth="1"/>
    <col min="9" max="12" width="6.7109375" style="1" hidden="1" customWidth="1"/>
    <col min="13" max="13" width="11.140625" style="1" customWidth="1"/>
    <col min="14" max="14" width="17.140625" style="1" customWidth="1"/>
    <col min="15" max="15" width="11.140625" style="1" customWidth="1"/>
    <col min="16" max="16" width="15.85546875" style="1" customWidth="1"/>
    <col min="17" max="17" width="10.85546875" style="3" customWidth="1"/>
    <col min="18" max="18" width="15.7109375" style="1" customWidth="1"/>
    <col min="19" max="19" width="13" style="1" customWidth="1"/>
    <col min="20" max="20" width="15.85546875" style="1" customWidth="1"/>
    <col min="21" max="21" width="10" style="1" customWidth="1"/>
    <col min="22" max="22" width="17.7109375" style="1" customWidth="1"/>
    <col min="23" max="23" width="10" style="1" customWidth="1"/>
    <col min="24" max="24" width="16.7109375" style="1" customWidth="1"/>
    <col min="25" max="25" width="11.140625" style="1" customWidth="1"/>
    <col min="26" max="26" width="15.140625" style="1" customWidth="1"/>
    <col min="27" max="27" width="11.140625" style="3" customWidth="1"/>
    <col min="28" max="28" width="14.5703125" style="1" customWidth="1"/>
    <col min="29" max="29" width="10" style="3" customWidth="1"/>
    <col min="30" max="30" width="15" style="1" customWidth="1"/>
    <col min="31" max="31" width="10" style="3" customWidth="1"/>
    <col min="32" max="32" width="14.28515625" style="1" customWidth="1"/>
    <col min="33" max="33" width="10" style="3" customWidth="1"/>
    <col min="34" max="34" width="16.7109375" style="1" customWidth="1"/>
    <col min="35" max="35" width="10" style="1" customWidth="1"/>
    <col min="36" max="36" width="15" style="1" customWidth="1"/>
    <col min="37" max="37" width="8.28515625" style="1" customWidth="1"/>
    <col min="38" max="38" width="7.5703125" style="1" customWidth="1"/>
    <col min="39" max="39" width="10" style="4" customWidth="1"/>
    <col min="40" max="40" width="16.140625" style="4" customWidth="1"/>
    <col min="41" max="41" width="11.7109375" style="1" customWidth="1"/>
    <col min="42" max="42" width="14.7109375" style="1" customWidth="1"/>
    <col min="43" max="43" width="10" style="3" customWidth="1"/>
    <col min="44" max="44" width="16.140625" style="1" customWidth="1"/>
    <col min="45" max="45" width="10" style="1" customWidth="1"/>
    <col min="46" max="46" width="16.140625" style="1" customWidth="1"/>
    <col min="47" max="47" width="10" style="1" customWidth="1"/>
    <col min="48" max="48" width="16.140625" style="1" customWidth="1"/>
    <col min="49" max="49" width="11.5703125" style="1" customWidth="1"/>
    <col min="50" max="50" width="14" style="1" customWidth="1"/>
    <col min="51" max="51" width="10" style="1" customWidth="1"/>
    <col min="52" max="52" width="16.140625" style="1" customWidth="1"/>
    <col min="53" max="53" width="10" style="3" customWidth="1"/>
    <col min="54" max="54" width="15" style="1" customWidth="1"/>
    <col min="55" max="55" width="10" style="1" customWidth="1"/>
    <col min="56" max="56" width="15" style="1" customWidth="1"/>
    <col min="57" max="57" width="10" style="3" customWidth="1"/>
    <col min="58" max="58" width="15" style="1" customWidth="1"/>
    <col min="59" max="59" width="12.140625" style="5" customWidth="1"/>
    <col min="60" max="60" width="15.85546875" style="1" customWidth="1"/>
    <col min="61" max="61" width="11.42578125" style="1" customWidth="1"/>
    <col min="62" max="62" width="15" style="1" customWidth="1"/>
    <col min="63" max="63" width="7.140625" style="6" customWidth="1"/>
    <col min="64" max="64" width="7.140625" style="1" customWidth="1"/>
    <col min="65" max="65" width="10" style="1" customWidth="1"/>
    <col min="66" max="66" width="15" style="1" customWidth="1"/>
    <col min="67" max="67" width="9.7109375" style="1" customWidth="1"/>
    <col min="68" max="68" width="14.28515625" style="1" customWidth="1"/>
    <col min="69" max="69" width="9.85546875" style="3" customWidth="1"/>
    <col min="70" max="70" width="15" style="1" customWidth="1"/>
    <col min="71" max="71" width="10" style="1" customWidth="1"/>
    <col min="72" max="72" width="15" style="1" customWidth="1"/>
    <col min="73" max="73" width="12.5703125" style="1" customWidth="1"/>
    <col min="74" max="74" width="15" style="1" customWidth="1"/>
    <col min="75" max="75" width="10" style="1" customWidth="1"/>
    <col min="76" max="76" width="15" style="1" customWidth="1"/>
    <col min="77" max="77" width="10.42578125" style="1" customWidth="1"/>
    <col min="78" max="78" width="15" style="1" customWidth="1"/>
    <col min="79" max="79" width="12.42578125" style="1" customWidth="1"/>
    <col min="80" max="80" width="16.85546875" style="1" customWidth="1"/>
    <col min="81" max="81" width="13" style="1" customWidth="1"/>
    <col min="82" max="82" width="16.140625" style="1" customWidth="1"/>
    <col min="83" max="83" width="10" style="1" customWidth="1"/>
    <col min="84" max="84" width="15.5703125" style="1" customWidth="1"/>
    <col min="85" max="85" width="10.42578125" style="1" customWidth="1"/>
    <col min="86" max="86" width="15.5703125" style="1" customWidth="1"/>
    <col min="87" max="87" width="7.140625" style="1" hidden="1" customWidth="1"/>
    <col min="88" max="88" width="8.42578125" style="1" hidden="1" customWidth="1"/>
    <col min="89" max="89" width="10.28515625" style="1" hidden="1" customWidth="1"/>
    <col min="90" max="90" width="14.85546875" style="1" hidden="1" customWidth="1"/>
    <col min="91" max="91" width="11.28515625" style="3" hidden="1" customWidth="1"/>
    <col min="92" max="92" width="17.140625" style="3" hidden="1" customWidth="1"/>
    <col min="93" max="93" width="10.85546875" style="7" hidden="1" customWidth="1"/>
    <col min="94" max="94" width="16.5703125" style="7" hidden="1" customWidth="1"/>
    <col min="95" max="95" width="11.7109375" style="7" hidden="1" customWidth="1"/>
    <col min="96" max="96" width="19.85546875" style="7" hidden="1" customWidth="1"/>
    <col min="97" max="97" width="9.140625" style="7" customWidth="1"/>
    <col min="98" max="100" width="9.140625" customWidth="1"/>
  </cols>
  <sheetData>
    <row r="1" spans="1:97" ht="15.75" customHeight="1" x14ac:dyDescent="0.25">
      <c r="D1"/>
      <c r="E1" s="271" t="s">
        <v>0</v>
      </c>
      <c r="F1" s="272"/>
      <c r="G1" s="272"/>
      <c r="M1"/>
      <c r="N1"/>
      <c r="O1" s="2"/>
    </row>
    <row r="2" spans="1:97" ht="30.75" customHeight="1" x14ac:dyDescent="0.25">
      <c r="D2"/>
      <c r="E2" s="273" t="s">
        <v>1</v>
      </c>
      <c r="F2" s="273"/>
      <c r="G2" s="273"/>
      <c r="H2" s="273"/>
      <c r="M2"/>
      <c r="N2"/>
      <c r="O2" s="8"/>
      <c r="Y2" s="274"/>
      <c r="Z2" s="274"/>
    </row>
    <row r="3" spans="1:97" ht="29.25" customHeight="1" x14ac:dyDescent="0.25">
      <c r="B3" s="9" t="s">
        <v>2</v>
      </c>
      <c r="E3" s="10"/>
      <c r="F3" s="10"/>
      <c r="G3" s="10"/>
      <c r="H3" s="10"/>
      <c r="I3" s="10"/>
      <c r="J3" s="10"/>
      <c r="K3" s="10"/>
      <c r="L3" s="10"/>
      <c r="M3" s="11"/>
      <c r="N3" s="11"/>
      <c r="O3" s="10"/>
      <c r="P3" s="10"/>
      <c r="S3" s="12"/>
      <c r="T3" s="13"/>
      <c r="U3" s="14"/>
      <c r="V3" s="15"/>
      <c r="W3" s="16"/>
      <c r="X3" s="16"/>
      <c r="Y3" s="16"/>
      <c r="Z3" s="16"/>
      <c r="AA3" s="17"/>
      <c r="AB3" s="16"/>
      <c r="AC3" s="17"/>
      <c r="AD3" s="16"/>
      <c r="AE3" s="17"/>
      <c r="AF3" s="16"/>
      <c r="AG3" s="17"/>
      <c r="AH3" s="16"/>
      <c r="AI3" s="16"/>
      <c r="AJ3" s="16"/>
      <c r="AK3" s="16"/>
      <c r="AL3" s="16"/>
      <c r="AM3" s="16"/>
      <c r="AN3" s="16"/>
      <c r="AO3" s="16"/>
      <c r="AP3" s="16"/>
      <c r="AQ3" s="17"/>
      <c r="AR3" s="16"/>
      <c r="AS3" s="16"/>
      <c r="AT3" s="16"/>
      <c r="AU3" s="16"/>
      <c r="AV3" s="16"/>
      <c r="AW3" s="16"/>
      <c r="AX3" s="16"/>
      <c r="AY3" s="16"/>
      <c r="AZ3" s="16"/>
      <c r="BA3" s="17"/>
      <c r="BB3" s="16"/>
      <c r="BC3" s="16"/>
      <c r="BD3" s="16"/>
      <c r="BE3" s="17"/>
      <c r="BF3" s="16"/>
      <c r="BG3" s="16"/>
      <c r="BH3" s="16"/>
      <c r="BI3" s="16"/>
      <c r="BJ3" s="16"/>
      <c r="BK3" s="16"/>
      <c r="BL3" s="16"/>
      <c r="BM3" s="18"/>
      <c r="BN3" s="18"/>
      <c r="BO3" s="16"/>
      <c r="BP3" s="16"/>
      <c r="BQ3" s="19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7"/>
      <c r="CN3" s="17"/>
    </row>
    <row r="4" spans="1:97" ht="31.5" hidden="1" customHeight="1" x14ac:dyDescent="0.25">
      <c r="B4" s="20"/>
      <c r="C4" s="21">
        <f>16026*1.05</f>
        <v>16827.3</v>
      </c>
      <c r="E4" s="10"/>
      <c r="F4" s="10"/>
      <c r="G4" s="10"/>
      <c r="H4" s="10"/>
      <c r="I4" s="10"/>
      <c r="J4" s="10"/>
      <c r="K4" s="10"/>
      <c r="L4" s="10"/>
      <c r="M4" s="11"/>
      <c r="N4" s="11"/>
      <c r="O4" s="264"/>
      <c r="P4" s="264"/>
      <c r="Q4" s="264"/>
      <c r="R4" s="264"/>
      <c r="S4" s="22"/>
      <c r="T4" s="23"/>
      <c r="U4" s="24"/>
      <c r="V4" s="23"/>
      <c r="W4" s="22"/>
      <c r="X4" s="22"/>
      <c r="Y4" s="264"/>
      <c r="Z4" s="264"/>
      <c r="AA4" s="269"/>
      <c r="AB4" s="269"/>
      <c r="AC4" s="270"/>
      <c r="AD4" s="270"/>
      <c r="AE4" s="270"/>
      <c r="AF4" s="270"/>
      <c r="AG4" s="264"/>
      <c r="AH4" s="264"/>
      <c r="AI4" s="264"/>
      <c r="AJ4" s="264"/>
      <c r="AK4" s="264"/>
      <c r="AL4" s="264"/>
      <c r="AM4" s="264"/>
      <c r="AN4" s="264"/>
      <c r="AO4" s="264"/>
      <c r="AP4" s="264"/>
      <c r="AQ4" s="264"/>
      <c r="AR4" s="264"/>
      <c r="AS4" s="264"/>
      <c r="AT4" s="264"/>
      <c r="AU4" s="264"/>
      <c r="AV4" s="264"/>
      <c r="AW4" s="264"/>
      <c r="AX4" s="264"/>
      <c r="AY4" s="264"/>
      <c r="AZ4" s="264"/>
      <c r="BA4" s="264"/>
      <c r="BB4" s="264"/>
      <c r="BC4" s="264"/>
      <c r="BD4" s="264"/>
      <c r="BE4" s="264"/>
      <c r="BF4" s="264"/>
      <c r="BG4" s="264"/>
      <c r="BH4" s="264"/>
      <c r="BI4" s="264"/>
      <c r="BJ4" s="264"/>
      <c r="BK4" s="264"/>
      <c r="BL4" s="264"/>
      <c r="BM4" s="25" t="e">
        <f>#REF!</f>
        <v>#REF!</v>
      </c>
      <c r="BN4" s="25" t="e">
        <f>#REF!</f>
        <v>#REF!</v>
      </c>
      <c r="BO4" s="264"/>
      <c r="BP4" s="264"/>
      <c r="BQ4" s="264"/>
      <c r="BR4" s="264"/>
      <c r="BS4" s="264"/>
      <c r="BT4" s="264"/>
      <c r="BU4" s="264"/>
      <c r="BV4" s="264"/>
      <c r="BW4" s="264"/>
      <c r="BX4" s="264"/>
      <c r="BY4" s="264"/>
      <c r="BZ4" s="264"/>
      <c r="CA4" s="264"/>
      <c r="CB4" s="264"/>
      <c r="CC4" s="264"/>
      <c r="CD4" s="264"/>
      <c r="CE4" s="264"/>
      <c r="CF4" s="264"/>
      <c r="CG4" s="26"/>
      <c r="CH4" s="26"/>
      <c r="CI4" s="16"/>
      <c r="CJ4" s="16"/>
      <c r="CK4" s="27"/>
      <c r="CL4" s="16"/>
      <c r="CM4" s="17"/>
      <c r="CN4" s="17"/>
    </row>
    <row r="5" spans="1:97" s="28" customFormat="1" ht="60.75" customHeight="1" x14ac:dyDescent="0.25">
      <c r="A5" s="265" t="s">
        <v>3</v>
      </c>
      <c r="B5" s="265" t="s">
        <v>4</v>
      </c>
      <c r="C5" s="265" t="s">
        <v>5</v>
      </c>
      <c r="D5" s="267" t="s">
        <v>6</v>
      </c>
      <c r="E5" s="268" t="s">
        <v>7</v>
      </c>
      <c r="F5" s="261" t="s">
        <v>8</v>
      </c>
      <c r="G5" s="257" t="s">
        <v>9</v>
      </c>
      <c r="H5" s="237" t="s">
        <v>10</v>
      </c>
      <c r="I5" s="261" t="s">
        <v>11</v>
      </c>
      <c r="J5" s="262"/>
      <c r="K5" s="262"/>
      <c r="L5" s="263"/>
      <c r="M5" s="244" t="s">
        <v>12</v>
      </c>
      <c r="N5" s="245"/>
      <c r="O5" s="244" t="s">
        <v>13</v>
      </c>
      <c r="P5" s="245"/>
      <c r="Q5" s="244" t="s">
        <v>14</v>
      </c>
      <c r="R5" s="245"/>
      <c r="S5" s="235" t="s">
        <v>15</v>
      </c>
      <c r="T5" s="254"/>
      <c r="U5" s="244" t="s">
        <v>16</v>
      </c>
      <c r="V5" s="245"/>
      <c r="W5" s="251" t="s">
        <v>17</v>
      </c>
      <c r="X5" s="252"/>
      <c r="Y5" s="235" t="s">
        <v>18</v>
      </c>
      <c r="Z5" s="254"/>
      <c r="AA5" s="244" t="s">
        <v>19</v>
      </c>
      <c r="AB5" s="245"/>
      <c r="AC5" s="235" t="s">
        <v>20</v>
      </c>
      <c r="AD5" s="254"/>
      <c r="AE5" s="235" t="s">
        <v>21</v>
      </c>
      <c r="AF5" s="254"/>
      <c r="AG5" s="244" t="s">
        <v>22</v>
      </c>
      <c r="AH5" s="245"/>
      <c r="AI5" s="244" t="s">
        <v>23</v>
      </c>
      <c r="AJ5" s="245"/>
      <c r="AK5" s="244" t="s">
        <v>24</v>
      </c>
      <c r="AL5" s="245"/>
      <c r="AM5" s="244" t="s">
        <v>25</v>
      </c>
      <c r="AN5" s="245"/>
      <c r="AO5" s="244" t="s">
        <v>26</v>
      </c>
      <c r="AP5" s="245"/>
      <c r="AQ5" s="244" t="s">
        <v>27</v>
      </c>
      <c r="AR5" s="245"/>
      <c r="AS5" s="244" t="s">
        <v>28</v>
      </c>
      <c r="AT5" s="245"/>
      <c r="AU5" s="244" t="s">
        <v>29</v>
      </c>
      <c r="AV5" s="245"/>
      <c r="AW5" s="244" t="s">
        <v>30</v>
      </c>
      <c r="AX5" s="245"/>
      <c r="AY5" s="244" t="s">
        <v>31</v>
      </c>
      <c r="AZ5" s="245"/>
      <c r="BA5" s="244" t="s">
        <v>32</v>
      </c>
      <c r="BB5" s="245"/>
      <c r="BC5" s="244" t="s">
        <v>33</v>
      </c>
      <c r="BD5" s="245"/>
      <c r="BE5" s="244" t="s">
        <v>34</v>
      </c>
      <c r="BF5" s="245"/>
      <c r="BG5" s="244" t="s">
        <v>35</v>
      </c>
      <c r="BH5" s="245"/>
      <c r="BI5" s="244" t="s">
        <v>36</v>
      </c>
      <c r="BJ5" s="245"/>
      <c r="BK5" s="244" t="s">
        <v>37</v>
      </c>
      <c r="BL5" s="245"/>
      <c r="BM5" s="244" t="s">
        <v>38</v>
      </c>
      <c r="BN5" s="245"/>
      <c r="BO5" s="244" t="s">
        <v>39</v>
      </c>
      <c r="BP5" s="245"/>
      <c r="BQ5" s="244" t="s">
        <v>40</v>
      </c>
      <c r="BR5" s="245"/>
      <c r="BS5" s="244" t="s">
        <v>41</v>
      </c>
      <c r="BT5" s="245"/>
      <c r="BU5" s="244" t="s">
        <v>42</v>
      </c>
      <c r="BV5" s="245"/>
      <c r="BW5" s="235" t="s">
        <v>43</v>
      </c>
      <c r="BX5" s="254"/>
      <c r="BY5" s="244" t="s">
        <v>44</v>
      </c>
      <c r="BZ5" s="245"/>
      <c r="CA5" s="244" t="s">
        <v>45</v>
      </c>
      <c r="CB5" s="245"/>
      <c r="CC5" s="244" t="s">
        <v>46</v>
      </c>
      <c r="CD5" s="245"/>
      <c r="CE5" s="233" t="s">
        <v>47</v>
      </c>
      <c r="CF5" s="253"/>
      <c r="CG5" s="233" t="s">
        <v>48</v>
      </c>
      <c r="CH5" s="253"/>
      <c r="CI5" s="235" t="s">
        <v>49</v>
      </c>
      <c r="CJ5" s="254"/>
      <c r="CK5" s="255"/>
      <c r="CL5" s="256"/>
      <c r="CM5" s="244" t="s">
        <v>50</v>
      </c>
      <c r="CN5" s="245"/>
      <c r="CO5" s="244" t="s">
        <v>51</v>
      </c>
      <c r="CP5" s="245"/>
      <c r="CQ5" s="246" t="s">
        <v>52</v>
      </c>
      <c r="CR5" s="246"/>
      <c r="CS5" s="3"/>
    </row>
    <row r="6" spans="1:97" s="28" customFormat="1" ht="18.75" hidden="1" customHeight="1" x14ac:dyDescent="0.25">
      <c r="A6" s="265"/>
      <c r="B6" s="265"/>
      <c r="C6" s="265"/>
      <c r="D6" s="267"/>
      <c r="E6" s="268"/>
      <c r="F6" s="261"/>
      <c r="G6" s="258"/>
      <c r="H6" s="260"/>
      <c r="I6" s="247" t="s">
        <v>53</v>
      </c>
      <c r="J6" s="248"/>
      <c r="K6" s="248"/>
      <c r="L6" s="248"/>
      <c r="M6" s="249">
        <v>270005</v>
      </c>
      <c r="N6" s="250"/>
      <c r="O6" s="241">
        <v>270004</v>
      </c>
      <c r="P6" s="242"/>
      <c r="Q6" s="241">
        <v>270148</v>
      </c>
      <c r="R6" s="242"/>
      <c r="S6" s="241">
        <v>270008</v>
      </c>
      <c r="T6" s="242"/>
      <c r="U6" s="241">
        <v>270007</v>
      </c>
      <c r="V6" s="242"/>
      <c r="W6" s="251">
        <v>270149</v>
      </c>
      <c r="X6" s="252"/>
      <c r="Y6" s="241">
        <v>270042</v>
      </c>
      <c r="Z6" s="242"/>
      <c r="AA6" s="241">
        <v>270017</v>
      </c>
      <c r="AB6" s="242"/>
      <c r="AC6" s="242">
        <v>270008</v>
      </c>
      <c r="AD6" s="242"/>
      <c r="AE6" s="241">
        <v>270057</v>
      </c>
      <c r="AF6" s="242"/>
      <c r="AG6" s="241">
        <v>270018</v>
      </c>
      <c r="AH6" s="242"/>
      <c r="AI6" s="241">
        <v>270040</v>
      </c>
      <c r="AJ6" s="242"/>
      <c r="AK6" s="241">
        <v>270041</v>
      </c>
      <c r="AL6" s="242"/>
      <c r="AM6" s="241">
        <v>270116</v>
      </c>
      <c r="AN6" s="242"/>
      <c r="AO6" s="241">
        <v>270155</v>
      </c>
      <c r="AP6" s="242"/>
      <c r="AQ6" s="241">
        <v>270168</v>
      </c>
      <c r="AR6" s="242"/>
      <c r="AS6" s="241">
        <v>270134</v>
      </c>
      <c r="AT6" s="242"/>
      <c r="AU6" s="241">
        <v>270098</v>
      </c>
      <c r="AV6" s="242"/>
      <c r="AW6" s="241">
        <v>270087</v>
      </c>
      <c r="AX6" s="242"/>
      <c r="AY6" s="241">
        <v>270169</v>
      </c>
      <c r="AZ6" s="242"/>
      <c r="BA6" s="241">
        <v>270050</v>
      </c>
      <c r="BB6" s="242"/>
      <c r="BC6" s="241" t="s">
        <v>54</v>
      </c>
      <c r="BD6" s="242"/>
      <c r="BE6" s="241">
        <v>270053</v>
      </c>
      <c r="BF6" s="242"/>
      <c r="BG6" s="241">
        <v>270056</v>
      </c>
      <c r="BH6" s="242"/>
      <c r="BI6" s="241">
        <v>270068</v>
      </c>
      <c r="BJ6" s="242"/>
      <c r="BK6" s="241">
        <v>270069</v>
      </c>
      <c r="BL6" s="243"/>
      <c r="BM6" s="241">
        <v>270156</v>
      </c>
      <c r="BN6" s="242"/>
      <c r="BO6" s="241">
        <v>270091</v>
      </c>
      <c r="BP6" s="243"/>
      <c r="BQ6" s="241">
        <v>270088</v>
      </c>
      <c r="BR6" s="242"/>
      <c r="BS6" s="241">
        <v>270146</v>
      </c>
      <c r="BT6" s="242"/>
      <c r="BU6" s="241">
        <v>270170</v>
      </c>
      <c r="BV6" s="242"/>
      <c r="BW6" s="241">
        <v>270171</v>
      </c>
      <c r="BX6" s="243"/>
      <c r="BY6" s="241">
        <v>270095</v>
      </c>
      <c r="BZ6" s="243"/>
      <c r="CA6" s="241">
        <v>270065</v>
      </c>
      <c r="CB6" s="243"/>
      <c r="CC6" s="241">
        <v>270089</v>
      </c>
      <c r="CD6" s="243"/>
      <c r="CE6" s="233">
        <v>270223</v>
      </c>
      <c r="CF6" s="234"/>
      <c r="CG6" s="233">
        <v>270115</v>
      </c>
      <c r="CH6" s="234"/>
      <c r="CI6" s="235">
        <v>270113</v>
      </c>
      <c r="CJ6" s="236"/>
      <c r="CK6" s="29"/>
      <c r="CL6" s="29"/>
      <c r="CM6" s="30"/>
      <c r="CN6" s="31"/>
      <c r="CO6" s="32"/>
      <c r="CP6" s="30"/>
      <c r="CQ6" s="32"/>
      <c r="CR6" s="32"/>
      <c r="CS6" s="3"/>
    </row>
    <row r="7" spans="1:97" s="34" customFormat="1" ht="25.5" hidden="1" customHeight="1" x14ac:dyDescent="0.25">
      <c r="A7" s="265"/>
      <c r="B7" s="265"/>
      <c r="C7" s="265"/>
      <c r="D7" s="267"/>
      <c r="E7" s="268"/>
      <c r="F7" s="261"/>
      <c r="G7" s="258"/>
      <c r="H7" s="260"/>
      <c r="I7" s="237" t="s">
        <v>55</v>
      </c>
      <c r="J7" s="237" t="s">
        <v>56</v>
      </c>
      <c r="K7" s="237" t="s">
        <v>57</v>
      </c>
      <c r="L7" s="239" t="s">
        <v>58</v>
      </c>
      <c r="M7" s="227" t="s">
        <v>59</v>
      </c>
      <c r="N7" s="228"/>
      <c r="O7" s="227" t="s">
        <v>59</v>
      </c>
      <c r="P7" s="228"/>
      <c r="Q7" s="227" t="s">
        <v>59</v>
      </c>
      <c r="R7" s="228"/>
      <c r="S7" s="227" t="s">
        <v>59</v>
      </c>
      <c r="T7" s="228"/>
      <c r="U7" s="227" t="s">
        <v>59</v>
      </c>
      <c r="V7" s="228"/>
      <c r="W7" s="227" t="s">
        <v>59</v>
      </c>
      <c r="X7" s="228"/>
      <c r="Y7" s="227" t="s">
        <v>59</v>
      </c>
      <c r="Z7" s="228"/>
      <c r="AA7" s="227" t="s">
        <v>59</v>
      </c>
      <c r="AB7" s="228"/>
      <c r="AC7" s="227" t="s">
        <v>59</v>
      </c>
      <c r="AD7" s="228"/>
      <c r="AE7" s="227" t="s">
        <v>59</v>
      </c>
      <c r="AF7" s="228"/>
      <c r="AG7" s="227" t="s">
        <v>59</v>
      </c>
      <c r="AH7" s="228"/>
      <c r="AI7" s="227" t="s">
        <v>59</v>
      </c>
      <c r="AJ7" s="228"/>
      <c r="AK7" s="227" t="s">
        <v>59</v>
      </c>
      <c r="AL7" s="228"/>
      <c r="AM7" s="227" t="s">
        <v>59</v>
      </c>
      <c r="AN7" s="228"/>
      <c r="AO7" s="227" t="s">
        <v>59</v>
      </c>
      <c r="AP7" s="228"/>
      <c r="AQ7" s="227" t="s">
        <v>59</v>
      </c>
      <c r="AR7" s="228"/>
      <c r="AS7" s="227" t="s">
        <v>59</v>
      </c>
      <c r="AT7" s="228"/>
      <c r="AU7" s="227" t="s">
        <v>59</v>
      </c>
      <c r="AV7" s="228"/>
      <c r="AW7" s="227" t="s">
        <v>59</v>
      </c>
      <c r="AX7" s="228"/>
      <c r="AY7" s="227" t="s">
        <v>59</v>
      </c>
      <c r="AZ7" s="228"/>
      <c r="BA7" s="227" t="s">
        <v>59</v>
      </c>
      <c r="BB7" s="228"/>
      <c r="BC7" s="227" t="s">
        <v>59</v>
      </c>
      <c r="BD7" s="228"/>
      <c r="BE7" s="227" t="s">
        <v>59</v>
      </c>
      <c r="BF7" s="228"/>
      <c r="BG7" s="227" t="s">
        <v>59</v>
      </c>
      <c r="BH7" s="228"/>
      <c r="BI7" s="227" t="s">
        <v>59</v>
      </c>
      <c r="BJ7" s="228"/>
      <c r="BK7" s="231" t="s">
        <v>60</v>
      </c>
      <c r="BL7" s="232"/>
      <c r="BM7" s="227" t="s">
        <v>59</v>
      </c>
      <c r="BN7" s="228"/>
      <c r="BO7" s="231" t="s">
        <v>61</v>
      </c>
      <c r="BP7" s="232"/>
      <c r="BQ7" s="227" t="s">
        <v>59</v>
      </c>
      <c r="BR7" s="228"/>
      <c r="BS7" s="227" t="s">
        <v>59</v>
      </c>
      <c r="BT7" s="228"/>
      <c r="BU7" s="227" t="s">
        <v>59</v>
      </c>
      <c r="BV7" s="228"/>
      <c r="BW7" s="227" t="s">
        <v>59</v>
      </c>
      <c r="BX7" s="228"/>
      <c r="BY7" s="227" t="s">
        <v>59</v>
      </c>
      <c r="BZ7" s="228"/>
      <c r="CA7" s="227" t="s">
        <v>59</v>
      </c>
      <c r="CB7" s="228"/>
      <c r="CC7" s="227" t="s">
        <v>59</v>
      </c>
      <c r="CD7" s="228"/>
      <c r="CE7" s="227" t="s">
        <v>59</v>
      </c>
      <c r="CF7" s="228"/>
      <c r="CG7" s="227" t="s">
        <v>59</v>
      </c>
      <c r="CH7" s="228"/>
      <c r="CI7" s="229" t="s">
        <v>62</v>
      </c>
      <c r="CJ7" s="230"/>
      <c r="CK7" s="227" t="s">
        <v>59</v>
      </c>
      <c r="CL7" s="228"/>
      <c r="CM7" s="227" t="s">
        <v>59</v>
      </c>
      <c r="CN7" s="228"/>
      <c r="CO7" s="225"/>
      <c r="CP7" s="226"/>
      <c r="CQ7" s="225"/>
      <c r="CR7" s="225"/>
      <c r="CS7" s="33"/>
    </row>
    <row r="8" spans="1:97" ht="38.25" customHeight="1" x14ac:dyDescent="0.25">
      <c r="A8" s="266"/>
      <c r="B8" s="266"/>
      <c r="C8" s="266"/>
      <c r="D8" s="267"/>
      <c r="E8" s="268"/>
      <c r="F8" s="261"/>
      <c r="G8" s="259"/>
      <c r="H8" s="238"/>
      <c r="I8" s="238"/>
      <c r="J8" s="238"/>
      <c r="K8" s="238"/>
      <c r="L8" s="240"/>
      <c r="M8" s="35" t="s">
        <v>63</v>
      </c>
      <c r="N8" s="35" t="s">
        <v>64</v>
      </c>
      <c r="O8" s="35" t="s">
        <v>63</v>
      </c>
      <c r="P8" s="35" t="s">
        <v>64</v>
      </c>
      <c r="Q8" s="36" t="s">
        <v>63</v>
      </c>
      <c r="R8" s="35" t="s">
        <v>64</v>
      </c>
      <c r="S8" s="35" t="s">
        <v>63</v>
      </c>
      <c r="T8" s="35" t="s">
        <v>64</v>
      </c>
      <c r="U8" s="35" t="s">
        <v>63</v>
      </c>
      <c r="V8" s="35" t="s">
        <v>64</v>
      </c>
      <c r="W8" s="35" t="s">
        <v>63</v>
      </c>
      <c r="X8" s="35" t="s">
        <v>64</v>
      </c>
      <c r="Y8" s="35" t="s">
        <v>63</v>
      </c>
      <c r="Z8" s="35" t="s">
        <v>64</v>
      </c>
      <c r="AA8" s="36" t="s">
        <v>63</v>
      </c>
      <c r="AB8" s="35" t="s">
        <v>64</v>
      </c>
      <c r="AC8" s="36" t="s">
        <v>63</v>
      </c>
      <c r="AD8" s="35" t="s">
        <v>64</v>
      </c>
      <c r="AE8" s="36" t="s">
        <v>63</v>
      </c>
      <c r="AF8" s="35" t="s">
        <v>64</v>
      </c>
      <c r="AG8" s="36" t="s">
        <v>63</v>
      </c>
      <c r="AH8" s="35" t="s">
        <v>64</v>
      </c>
      <c r="AI8" s="35" t="s">
        <v>63</v>
      </c>
      <c r="AJ8" s="35" t="s">
        <v>64</v>
      </c>
      <c r="AK8" s="35" t="s">
        <v>63</v>
      </c>
      <c r="AL8" s="35" t="s">
        <v>64</v>
      </c>
      <c r="AM8" s="35" t="s">
        <v>63</v>
      </c>
      <c r="AN8" s="35" t="s">
        <v>64</v>
      </c>
      <c r="AO8" s="35" t="s">
        <v>63</v>
      </c>
      <c r="AP8" s="35" t="s">
        <v>64</v>
      </c>
      <c r="AQ8" s="36" t="s">
        <v>63</v>
      </c>
      <c r="AR8" s="35" t="s">
        <v>64</v>
      </c>
      <c r="AS8" s="35" t="s">
        <v>63</v>
      </c>
      <c r="AT8" s="35" t="s">
        <v>64</v>
      </c>
      <c r="AU8" s="35" t="s">
        <v>63</v>
      </c>
      <c r="AV8" s="35" t="s">
        <v>64</v>
      </c>
      <c r="AW8" s="35" t="s">
        <v>63</v>
      </c>
      <c r="AX8" s="35" t="s">
        <v>64</v>
      </c>
      <c r="AY8" s="35" t="s">
        <v>63</v>
      </c>
      <c r="AZ8" s="35" t="s">
        <v>64</v>
      </c>
      <c r="BA8" s="36" t="s">
        <v>63</v>
      </c>
      <c r="BB8" s="35" t="s">
        <v>64</v>
      </c>
      <c r="BC8" s="35" t="s">
        <v>63</v>
      </c>
      <c r="BD8" s="35" t="s">
        <v>64</v>
      </c>
      <c r="BE8" s="36" t="s">
        <v>63</v>
      </c>
      <c r="BF8" s="35" t="s">
        <v>64</v>
      </c>
      <c r="BG8" s="35" t="s">
        <v>63</v>
      </c>
      <c r="BH8" s="35" t="s">
        <v>64</v>
      </c>
      <c r="BI8" s="35" t="s">
        <v>63</v>
      </c>
      <c r="BJ8" s="35" t="s">
        <v>64</v>
      </c>
      <c r="BK8" s="37" t="s">
        <v>65</v>
      </c>
      <c r="BL8" s="38" t="s">
        <v>64</v>
      </c>
      <c r="BM8" s="35" t="s">
        <v>63</v>
      </c>
      <c r="BN8" s="35" t="s">
        <v>64</v>
      </c>
      <c r="BO8" s="39" t="s">
        <v>63</v>
      </c>
      <c r="BP8" s="38" t="s">
        <v>64</v>
      </c>
      <c r="BQ8" s="35" t="s">
        <v>63</v>
      </c>
      <c r="BR8" s="35" t="s">
        <v>64</v>
      </c>
      <c r="BS8" s="35" t="s">
        <v>63</v>
      </c>
      <c r="BT8" s="35" t="s">
        <v>64</v>
      </c>
      <c r="BU8" s="35" t="s">
        <v>63</v>
      </c>
      <c r="BV8" s="35" t="s">
        <v>64</v>
      </c>
      <c r="BW8" s="35" t="s">
        <v>63</v>
      </c>
      <c r="BX8" s="35" t="s">
        <v>64</v>
      </c>
      <c r="BY8" s="35" t="s">
        <v>63</v>
      </c>
      <c r="BZ8" s="35" t="s">
        <v>64</v>
      </c>
      <c r="CA8" s="35" t="s">
        <v>63</v>
      </c>
      <c r="CB8" s="35" t="s">
        <v>64</v>
      </c>
      <c r="CC8" s="35" t="s">
        <v>63</v>
      </c>
      <c r="CD8" s="35" t="s">
        <v>64</v>
      </c>
      <c r="CE8" s="35" t="s">
        <v>63</v>
      </c>
      <c r="CF8" s="35" t="s">
        <v>64</v>
      </c>
      <c r="CG8" s="35" t="s">
        <v>63</v>
      </c>
      <c r="CH8" s="35" t="s">
        <v>64</v>
      </c>
      <c r="CI8" s="35" t="s">
        <v>63</v>
      </c>
      <c r="CJ8" s="40" t="s">
        <v>64</v>
      </c>
      <c r="CK8" s="35" t="s">
        <v>63</v>
      </c>
      <c r="CL8" s="35" t="s">
        <v>64</v>
      </c>
      <c r="CM8" s="35" t="s">
        <v>63</v>
      </c>
      <c r="CN8" s="35" t="s">
        <v>64</v>
      </c>
      <c r="CO8" s="36" t="s">
        <v>63</v>
      </c>
      <c r="CP8" s="41" t="s">
        <v>64</v>
      </c>
      <c r="CQ8" s="36" t="s">
        <v>63</v>
      </c>
      <c r="CR8" s="36" t="s">
        <v>64</v>
      </c>
    </row>
    <row r="9" spans="1:97" x14ac:dyDescent="0.25">
      <c r="A9" s="42"/>
      <c r="B9" s="43"/>
      <c r="C9" s="43"/>
      <c r="D9" s="44"/>
      <c r="E9" s="45"/>
      <c r="F9" s="46"/>
      <c r="G9" s="47"/>
      <c r="H9" s="46"/>
      <c r="I9" s="46"/>
      <c r="J9" s="48"/>
      <c r="K9" s="48"/>
      <c r="L9" s="48"/>
      <c r="M9" s="49"/>
      <c r="N9" s="49">
        <v>1</v>
      </c>
      <c r="O9" s="49"/>
      <c r="P9" s="49">
        <v>1</v>
      </c>
      <c r="Q9" s="50"/>
      <c r="R9" s="49">
        <v>1</v>
      </c>
      <c r="S9" s="49"/>
      <c r="T9" s="49">
        <v>1</v>
      </c>
      <c r="U9" s="49"/>
      <c r="V9" s="49">
        <v>1</v>
      </c>
      <c r="W9" s="50"/>
      <c r="X9" s="49">
        <v>1</v>
      </c>
      <c r="Y9" s="49"/>
      <c r="Z9" s="49">
        <v>1</v>
      </c>
      <c r="AA9" s="51"/>
      <c r="AB9" s="52">
        <v>1</v>
      </c>
      <c r="AC9" s="53"/>
      <c r="AD9" s="49">
        <v>1</v>
      </c>
      <c r="AE9" s="50"/>
      <c r="AF9" s="49">
        <v>1</v>
      </c>
      <c r="AG9" s="50"/>
      <c r="AH9" s="49">
        <v>1</v>
      </c>
      <c r="AI9" s="49"/>
      <c r="AJ9" s="49">
        <v>1</v>
      </c>
      <c r="AK9" s="49"/>
      <c r="AL9" s="49">
        <v>1</v>
      </c>
      <c r="AM9" s="49"/>
      <c r="AN9" s="49">
        <v>1</v>
      </c>
      <c r="AO9" s="49"/>
      <c r="AP9" s="49">
        <v>1</v>
      </c>
      <c r="AQ9" s="50"/>
      <c r="AR9" s="49">
        <v>1</v>
      </c>
      <c r="AS9" s="49"/>
      <c r="AT9" s="49">
        <v>1</v>
      </c>
      <c r="AU9" s="49"/>
      <c r="AV9" s="49">
        <v>1</v>
      </c>
      <c r="AW9" s="49"/>
      <c r="AX9" s="49">
        <v>1</v>
      </c>
      <c r="AY9" s="49"/>
      <c r="AZ9" s="49">
        <v>1</v>
      </c>
      <c r="BA9" s="50"/>
      <c r="BB9" s="49">
        <v>1</v>
      </c>
      <c r="BC9" s="49"/>
      <c r="BD9" s="49">
        <v>1</v>
      </c>
      <c r="BE9" s="50"/>
      <c r="BF9" s="49">
        <v>1</v>
      </c>
      <c r="BG9" s="49"/>
      <c r="BH9" s="49">
        <v>1</v>
      </c>
      <c r="BI9" s="49"/>
      <c r="BJ9" s="49">
        <v>1</v>
      </c>
      <c r="BK9" s="54"/>
      <c r="BL9" s="49">
        <v>1</v>
      </c>
      <c r="BM9" s="49"/>
      <c r="BN9" s="49">
        <v>1</v>
      </c>
      <c r="BO9" s="49"/>
      <c r="BP9" s="49">
        <v>1</v>
      </c>
      <c r="BQ9" s="50"/>
      <c r="BR9" s="49">
        <v>1</v>
      </c>
      <c r="BS9" s="49"/>
      <c r="BT9" s="49">
        <v>1</v>
      </c>
      <c r="BU9" s="49"/>
      <c r="BV9" s="49">
        <v>1</v>
      </c>
      <c r="BW9" s="49"/>
      <c r="BX9" s="49">
        <v>1</v>
      </c>
      <c r="BY9" s="49"/>
      <c r="BZ9" s="49">
        <v>1</v>
      </c>
      <c r="CA9" s="49"/>
      <c r="CB9" s="49">
        <v>1</v>
      </c>
      <c r="CC9" s="49"/>
      <c r="CD9" s="49">
        <v>1</v>
      </c>
      <c r="CE9" s="49"/>
      <c r="CF9" s="49">
        <v>1</v>
      </c>
      <c r="CG9" s="49"/>
      <c r="CH9" s="49">
        <v>1</v>
      </c>
      <c r="CI9" s="49"/>
      <c r="CJ9" s="49"/>
      <c r="CK9" s="55"/>
      <c r="CL9" s="55"/>
      <c r="CM9" s="56"/>
      <c r="CN9" s="56"/>
      <c r="CQ9" s="57"/>
      <c r="CR9" s="57"/>
    </row>
    <row r="10" spans="1:97" s="1" customFormat="1" ht="15" x14ac:dyDescent="0.25">
      <c r="A10" s="58">
        <v>1</v>
      </c>
      <c r="B10" s="58">
        <v>1</v>
      </c>
      <c r="C10" s="59" t="s">
        <v>66</v>
      </c>
      <c r="D10" s="60" t="s">
        <v>67</v>
      </c>
      <c r="E10" s="61"/>
      <c r="F10" s="62">
        <v>0.5</v>
      </c>
      <c r="G10" s="63"/>
      <c r="H10" s="62"/>
      <c r="I10" s="62"/>
      <c r="J10" s="64"/>
      <c r="K10" s="64"/>
      <c r="L10" s="64"/>
      <c r="M10" s="65"/>
      <c r="N10" s="66"/>
      <c r="O10" s="66"/>
      <c r="P10" s="66"/>
      <c r="Q10" s="67"/>
      <c r="R10" s="66"/>
      <c r="S10" s="66"/>
      <c r="T10" s="66"/>
      <c r="U10" s="66"/>
      <c r="V10" s="66"/>
      <c r="W10" s="66"/>
      <c r="X10" s="66"/>
      <c r="Y10" s="66"/>
      <c r="Z10" s="66"/>
      <c r="AA10" s="67"/>
      <c r="AB10" s="66"/>
      <c r="AC10" s="67"/>
      <c r="AD10" s="66"/>
      <c r="AE10" s="67"/>
      <c r="AF10" s="66"/>
      <c r="AG10" s="67"/>
      <c r="AH10" s="66"/>
      <c r="AI10" s="66"/>
      <c r="AJ10" s="66"/>
      <c r="AK10" s="66"/>
      <c r="AL10" s="66"/>
      <c r="AM10" s="66"/>
      <c r="AN10" s="66"/>
      <c r="AO10" s="66"/>
      <c r="AP10" s="66"/>
      <c r="AQ10" s="67"/>
      <c r="AR10" s="66"/>
      <c r="AS10" s="66"/>
      <c r="AT10" s="66"/>
      <c r="AU10" s="66"/>
      <c r="AV10" s="66"/>
      <c r="AW10" s="66"/>
      <c r="AX10" s="66"/>
      <c r="AY10" s="66"/>
      <c r="AZ10" s="66"/>
      <c r="BA10" s="67"/>
      <c r="BB10" s="66"/>
      <c r="BC10" s="66"/>
      <c r="BD10" s="66"/>
      <c r="BE10" s="67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8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9"/>
      <c r="CL10" s="69"/>
      <c r="CM10" s="70">
        <v>0</v>
      </c>
      <c r="CN10" s="70">
        <v>0</v>
      </c>
      <c r="CO10" s="71">
        <v>0</v>
      </c>
      <c r="CP10" s="72">
        <v>0</v>
      </c>
      <c r="CQ10" s="73">
        <v>0</v>
      </c>
      <c r="CR10" s="73">
        <v>0</v>
      </c>
      <c r="CS10" s="3"/>
    </row>
    <row r="11" spans="1:97" s="1" customFormat="1" ht="18.75" customHeight="1" x14ac:dyDescent="0.25">
      <c r="A11" s="58">
        <v>2</v>
      </c>
      <c r="B11" s="58"/>
      <c r="C11" s="59" t="s">
        <v>68</v>
      </c>
      <c r="D11" s="74" t="s">
        <v>69</v>
      </c>
      <c r="E11" s="61"/>
      <c r="F11" s="62">
        <v>0.8</v>
      </c>
      <c r="G11" s="62"/>
      <c r="H11" s="62"/>
      <c r="I11" s="75">
        <v>1.4</v>
      </c>
      <c r="J11" s="76">
        <v>1.68</v>
      </c>
      <c r="K11" s="76">
        <v>2.23</v>
      </c>
      <c r="L11" s="77">
        <v>2.57</v>
      </c>
      <c r="M11" s="78">
        <f>SUM(M12:M21)</f>
        <v>88</v>
      </c>
      <c r="N11" s="78">
        <f t="shared" ref="N11:BY11" si="0">SUM(N12:N21)</f>
        <v>1716840.9719999998</v>
      </c>
      <c r="O11" s="78">
        <f t="shared" si="0"/>
        <v>0</v>
      </c>
      <c r="P11" s="78">
        <f t="shared" si="0"/>
        <v>0</v>
      </c>
      <c r="Q11" s="78">
        <f t="shared" si="0"/>
        <v>0</v>
      </c>
      <c r="R11" s="78">
        <f t="shared" si="0"/>
        <v>0</v>
      </c>
      <c r="S11" s="78">
        <f t="shared" si="0"/>
        <v>0</v>
      </c>
      <c r="T11" s="78">
        <f t="shared" si="0"/>
        <v>0</v>
      </c>
      <c r="U11" s="78">
        <f t="shared" si="0"/>
        <v>1200</v>
      </c>
      <c r="V11" s="78">
        <f t="shared" si="0"/>
        <v>159316770.53445119</v>
      </c>
      <c r="W11" s="78">
        <f t="shared" si="0"/>
        <v>0</v>
      </c>
      <c r="X11" s="78">
        <f t="shared" si="0"/>
        <v>0</v>
      </c>
      <c r="Y11" s="78">
        <f t="shared" si="0"/>
        <v>0</v>
      </c>
      <c r="Z11" s="78">
        <f t="shared" si="0"/>
        <v>0</v>
      </c>
      <c r="AA11" s="78">
        <f t="shared" si="0"/>
        <v>48</v>
      </c>
      <c r="AB11" s="78">
        <f t="shared" si="0"/>
        <v>628858.69200000004</v>
      </c>
      <c r="AC11" s="79">
        <f t="shared" si="0"/>
        <v>0</v>
      </c>
      <c r="AD11" s="78">
        <f t="shared" si="0"/>
        <v>0</v>
      </c>
      <c r="AE11" s="78">
        <f t="shared" si="0"/>
        <v>140</v>
      </c>
      <c r="AF11" s="78">
        <f t="shared" si="0"/>
        <v>3294143.8991999999</v>
      </c>
      <c r="AG11" s="78">
        <f t="shared" si="0"/>
        <v>155</v>
      </c>
      <c r="AH11" s="78">
        <f t="shared" si="0"/>
        <v>1261911.42</v>
      </c>
      <c r="AI11" s="78">
        <f t="shared" si="0"/>
        <v>0</v>
      </c>
      <c r="AJ11" s="78">
        <f t="shared" si="0"/>
        <v>0</v>
      </c>
      <c r="AK11" s="78">
        <f t="shared" si="0"/>
        <v>0</v>
      </c>
      <c r="AL11" s="78">
        <f t="shared" si="0"/>
        <v>0</v>
      </c>
      <c r="AM11" s="78">
        <f t="shared" si="0"/>
        <v>0</v>
      </c>
      <c r="AN11" s="78">
        <f t="shared" si="0"/>
        <v>0</v>
      </c>
      <c r="AO11" s="78">
        <f t="shared" si="0"/>
        <v>0</v>
      </c>
      <c r="AP11" s="78">
        <f t="shared" si="0"/>
        <v>0</v>
      </c>
      <c r="AQ11" s="78">
        <f t="shared" si="0"/>
        <v>300</v>
      </c>
      <c r="AR11" s="78">
        <f t="shared" si="0"/>
        <v>5446819.2240000004</v>
      </c>
      <c r="AS11" s="78">
        <f t="shared" si="0"/>
        <v>0</v>
      </c>
      <c r="AT11" s="78">
        <f t="shared" si="0"/>
        <v>0</v>
      </c>
      <c r="AU11" s="78">
        <f t="shared" si="0"/>
        <v>0</v>
      </c>
      <c r="AV11" s="78">
        <f t="shared" si="0"/>
        <v>0</v>
      </c>
      <c r="AW11" s="78">
        <f t="shared" si="0"/>
        <v>0</v>
      </c>
      <c r="AX11" s="78">
        <f t="shared" si="0"/>
        <v>0</v>
      </c>
      <c r="AY11" s="78">
        <f t="shared" si="0"/>
        <v>92</v>
      </c>
      <c r="AZ11" s="78">
        <f t="shared" si="0"/>
        <v>1406729.0159999998</v>
      </c>
      <c r="BA11" s="78">
        <f t="shared" si="0"/>
        <v>108</v>
      </c>
      <c r="BB11" s="78">
        <f t="shared" si="0"/>
        <v>2525303.0879999995</v>
      </c>
      <c r="BC11" s="78">
        <f t="shared" si="0"/>
        <v>0</v>
      </c>
      <c r="BD11" s="78">
        <f t="shared" si="0"/>
        <v>0</v>
      </c>
      <c r="BE11" s="78">
        <f t="shared" si="0"/>
        <v>0</v>
      </c>
      <c r="BF11" s="78">
        <f t="shared" si="0"/>
        <v>0</v>
      </c>
      <c r="BG11" s="78">
        <f t="shared" si="0"/>
        <v>0</v>
      </c>
      <c r="BH11" s="78">
        <f t="shared" si="0"/>
        <v>0</v>
      </c>
      <c r="BI11" s="78">
        <f t="shared" si="0"/>
        <v>260</v>
      </c>
      <c r="BJ11" s="78">
        <f t="shared" si="0"/>
        <v>4338310.8383999998</v>
      </c>
      <c r="BK11" s="78">
        <f t="shared" si="0"/>
        <v>0</v>
      </c>
      <c r="BL11" s="78">
        <f t="shared" si="0"/>
        <v>0</v>
      </c>
      <c r="BM11" s="78">
        <f t="shared" si="0"/>
        <v>135</v>
      </c>
      <c r="BN11" s="78">
        <f t="shared" si="0"/>
        <v>2738458.8000000003</v>
      </c>
      <c r="BO11" s="78">
        <f t="shared" si="0"/>
        <v>0</v>
      </c>
      <c r="BP11" s="78">
        <f t="shared" si="0"/>
        <v>0</v>
      </c>
      <c r="BQ11" s="78">
        <f t="shared" si="0"/>
        <v>37</v>
      </c>
      <c r="BR11" s="78">
        <f t="shared" si="0"/>
        <v>768248.71199999994</v>
      </c>
      <c r="BS11" s="78">
        <f t="shared" si="0"/>
        <v>0</v>
      </c>
      <c r="BT11" s="78">
        <f t="shared" si="0"/>
        <v>0</v>
      </c>
      <c r="BU11" s="78">
        <f t="shared" si="0"/>
        <v>28</v>
      </c>
      <c r="BV11" s="78">
        <f t="shared" si="0"/>
        <v>566046.83519999997</v>
      </c>
      <c r="BW11" s="78">
        <f t="shared" si="0"/>
        <v>0</v>
      </c>
      <c r="BX11" s="78">
        <f t="shared" si="0"/>
        <v>0</v>
      </c>
      <c r="BY11" s="80">
        <f t="shared" si="0"/>
        <v>0</v>
      </c>
      <c r="BZ11" s="78">
        <f t="shared" ref="BZ11:CN11" si="1">SUM(BZ12:BZ21)</f>
        <v>0</v>
      </c>
      <c r="CA11" s="78">
        <f t="shared" si="1"/>
        <v>0</v>
      </c>
      <c r="CB11" s="78">
        <f t="shared" si="1"/>
        <v>0</v>
      </c>
      <c r="CC11" s="78">
        <f t="shared" si="1"/>
        <v>0</v>
      </c>
      <c r="CD11" s="78">
        <f t="shared" si="1"/>
        <v>0</v>
      </c>
      <c r="CE11" s="78">
        <f t="shared" si="1"/>
        <v>0</v>
      </c>
      <c r="CF11" s="78">
        <f t="shared" si="1"/>
        <v>0</v>
      </c>
      <c r="CG11" s="78">
        <f t="shared" si="1"/>
        <v>0</v>
      </c>
      <c r="CH11" s="78">
        <f t="shared" si="1"/>
        <v>0</v>
      </c>
      <c r="CI11" s="78">
        <f t="shared" si="1"/>
        <v>0</v>
      </c>
      <c r="CJ11" s="78">
        <f t="shared" si="1"/>
        <v>0</v>
      </c>
      <c r="CK11" s="78">
        <f t="shared" si="1"/>
        <v>0</v>
      </c>
      <c r="CL11" s="78">
        <f t="shared" si="1"/>
        <v>0</v>
      </c>
      <c r="CM11" s="78">
        <f t="shared" si="1"/>
        <v>2591</v>
      </c>
      <c r="CN11" s="78">
        <f t="shared" si="1"/>
        <v>184008442.03125119</v>
      </c>
      <c r="CO11" s="78">
        <v>5353</v>
      </c>
      <c r="CP11" s="81">
        <v>107998624.60437599</v>
      </c>
      <c r="CQ11" s="78">
        <v>7944</v>
      </c>
      <c r="CR11" s="78">
        <v>292007066.63562721</v>
      </c>
      <c r="CS11" s="3"/>
    </row>
    <row r="12" spans="1:97" s="1" customFormat="1" ht="30" customHeight="1" x14ac:dyDescent="0.25">
      <c r="A12" s="43"/>
      <c r="B12" s="43">
        <v>1</v>
      </c>
      <c r="C12" s="82" t="s">
        <v>70</v>
      </c>
      <c r="D12" s="83" t="s">
        <v>71</v>
      </c>
      <c r="E12" s="84">
        <v>17622</v>
      </c>
      <c r="F12" s="85">
        <v>0.83</v>
      </c>
      <c r="G12" s="86"/>
      <c r="H12" s="87">
        <v>1</v>
      </c>
      <c r="I12" s="88">
        <v>1.4</v>
      </c>
      <c r="J12" s="88">
        <v>1.68</v>
      </c>
      <c r="K12" s="88">
        <v>2.23</v>
      </c>
      <c r="L12" s="89">
        <v>2.57</v>
      </c>
      <c r="M12" s="90">
        <v>3</v>
      </c>
      <c r="N12" s="71">
        <f>SUM(M12*$E12*$F12*$H12*$I12*$N$9)</f>
        <v>61430.291999999994</v>
      </c>
      <c r="O12" s="91"/>
      <c r="P12" s="71">
        <f t="shared" ref="P12:P17" si="2">SUM(O12*$E12*$F12*$H12*$I12*$P$9)</f>
        <v>0</v>
      </c>
      <c r="Q12" s="71"/>
      <c r="R12" s="71">
        <f t="shared" ref="R12:R17" si="3">SUM(Q12*$E12*$F12*$H12*$I12*$R$9)</f>
        <v>0</v>
      </c>
      <c r="S12" s="91"/>
      <c r="T12" s="71">
        <f t="shared" ref="T12:T17" si="4">SUM(S12*$E12*$F12*$H12*$I12*$T$9)</f>
        <v>0</v>
      </c>
      <c r="U12" s="91">
        <v>0</v>
      </c>
      <c r="V12" s="71">
        <f t="shared" ref="V12:V17" si="5">SUM(U12*$E12*$F12*$H12*$I12*$V$9)</f>
        <v>0</v>
      </c>
      <c r="W12" s="71"/>
      <c r="X12" s="71">
        <f>SUM(W12*$E12*$F12*$H12*$I12*$X$9)</f>
        <v>0</v>
      </c>
      <c r="Y12" s="91">
        <v>0</v>
      </c>
      <c r="Z12" s="71">
        <f t="shared" ref="Z12:Z17" si="6">SUM(Y12*$E12*$F12*$H12*$I12*$Z$9)</f>
        <v>0</v>
      </c>
      <c r="AA12" s="71">
        <v>0</v>
      </c>
      <c r="AB12" s="71">
        <f t="shared" ref="AB12:AB17" si="7">SUM(AA12*$E12*$F12*$H12*$I12*$AB$9)</f>
        <v>0</v>
      </c>
      <c r="AC12" s="71">
        <v>0</v>
      </c>
      <c r="AD12" s="71">
        <f t="shared" ref="AD12:AD17" si="8">SUM(AC12*$E12*$F12*$H12*$J12*$AD$9)</f>
        <v>0</v>
      </c>
      <c r="AE12" s="71">
        <v>111</v>
      </c>
      <c r="AF12" s="71">
        <f t="shared" ref="AF12:AF17" si="9">SUM(AE12*$E12*$F12*$H12*$J12*$AF$9)</f>
        <v>2727504.9647999997</v>
      </c>
      <c r="AG12" s="71"/>
      <c r="AH12" s="71">
        <f t="shared" ref="AH12:AH17" si="10">SUM(AG12*$E12*$F12*$H12*$I12*$AH$9)</f>
        <v>0</v>
      </c>
      <c r="AI12" s="91"/>
      <c r="AJ12" s="71">
        <f t="shared" ref="AJ12:AJ17" si="11">SUM(AI12*$E12*$F12*$H12*$I12*$AJ$9)</f>
        <v>0</v>
      </c>
      <c r="AK12" s="91"/>
      <c r="AL12" s="71"/>
      <c r="AM12" s="91"/>
      <c r="AN12" s="71">
        <f t="shared" ref="AN12:AN17" si="12">SUM(AM12*$E12*$F12*$H12*$I12*$AN$9)</f>
        <v>0</v>
      </c>
      <c r="AO12" s="91"/>
      <c r="AP12" s="71">
        <f t="shared" ref="AP12:AP17" si="13">SUM(AO12*$E12*$F12*$H12*$I12*$AP$9)</f>
        <v>0</v>
      </c>
      <c r="AQ12" s="71">
        <v>39</v>
      </c>
      <c r="AR12" s="71">
        <f t="shared" ref="AR12:AR17" si="14">SUM(AQ12*$E12*$F12*$H12*$I12*$AR$9)</f>
        <v>798593.79599999997</v>
      </c>
      <c r="AS12" s="71"/>
      <c r="AT12" s="71">
        <f t="shared" ref="AT12:AT17" si="15">SUM(AS12*$E12*$F12*$H12*$I12*$AT$9)</f>
        <v>0</v>
      </c>
      <c r="AU12" s="91"/>
      <c r="AV12" s="71">
        <f t="shared" ref="AV12:AV17" si="16">SUM(AU12*$E12*$F12*$H12*$I12*$AV$9)</f>
        <v>0</v>
      </c>
      <c r="AW12" s="91"/>
      <c r="AX12" s="71">
        <f t="shared" ref="AX12:AX17" si="17">SUM(AW12*$E12*$F12*$H12*$I12*$AX$9)</f>
        <v>0</v>
      </c>
      <c r="AY12" s="71">
        <v>26</v>
      </c>
      <c r="AZ12" s="71">
        <f t="shared" ref="AZ12:AZ17" si="18">SUM(AY12*$E12*$F12*$H12*$I12*$AZ$9)</f>
        <v>532395.86399999994</v>
      </c>
      <c r="BA12" s="71">
        <v>56</v>
      </c>
      <c r="BB12" s="71">
        <f t="shared" ref="BB12:BB17" si="19">SUM(BA12*$E12*$F12*$H12*$J12*$BB$9)</f>
        <v>1376038.5407999998</v>
      </c>
      <c r="BC12" s="91"/>
      <c r="BD12" s="71">
        <f t="shared" ref="BD12:BD17" si="20">SUM(BC12*$E12*$F12*$H12*$J12*$BD$9)</f>
        <v>0</v>
      </c>
      <c r="BE12" s="71"/>
      <c r="BF12" s="71">
        <f t="shared" ref="BF12:BF17" si="21">SUM(BE12*$E12*$F12*$H12*$J12*$BF$9)</f>
        <v>0</v>
      </c>
      <c r="BG12" s="91"/>
      <c r="BH12" s="71">
        <f t="shared" ref="BH12:BH17" si="22">SUM(BG12*$E12*$F12*$H12*$J12*$BH$9)</f>
        <v>0</v>
      </c>
      <c r="BI12" s="71">
        <v>82</v>
      </c>
      <c r="BJ12" s="71">
        <f t="shared" ref="BJ12:BJ17" si="23">SUM(BI12*$E12*$F12*$H12*$J12*$BJ$9)</f>
        <v>2014913.5775999997</v>
      </c>
      <c r="BK12" s="92"/>
      <c r="BL12" s="71"/>
      <c r="BM12" s="71">
        <v>20</v>
      </c>
      <c r="BN12" s="71">
        <f t="shared" ref="BN12:BN17" si="24">SUM(BM12*$E12*$F12*$H12*$J12*$BN$9)</f>
        <v>491442.33600000001</v>
      </c>
      <c r="BO12" s="91"/>
      <c r="BP12" s="71">
        <f t="shared" ref="BP12:BP17" si="25">SUM(BO12*$E12*$F12*$H12*$J12*$BP$9)</f>
        <v>0</v>
      </c>
      <c r="BQ12" s="71">
        <v>9</v>
      </c>
      <c r="BR12" s="71">
        <f t="shared" ref="BR12:BR17" si="26">SUM(BQ12*$E12*$F12*$H12*$J12*$BR$9)</f>
        <v>221149.05119999999</v>
      </c>
      <c r="BS12" s="91"/>
      <c r="BT12" s="71">
        <f t="shared" ref="BT12:BT17" si="27">SUM(BS12*$E12*$F12*$H12*$J12*$BT$9)</f>
        <v>0</v>
      </c>
      <c r="BU12" s="71">
        <v>2</v>
      </c>
      <c r="BV12" s="71">
        <f t="shared" ref="BV12:BV17" si="28">SUM(BU12*$E12*$F12*$H12*$J12*$BV$9)</f>
        <v>49144.233599999992</v>
      </c>
      <c r="BW12" s="91"/>
      <c r="BX12" s="71">
        <f>(BW12*$E12*$F12*$H12*$J12*BX$9)</f>
        <v>0</v>
      </c>
      <c r="BY12" s="71"/>
      <c r="BZ12" s="71">
        <f>(BY12*$E12*$F12*$H12*$J12*BZ$9)</f>
        <v>0</v>
      </c>
      <c r="CA12" s="91"/>
      <c r="CB12" s="71">
        <f>(CA12*$E12*$F12*$H12*$K12*CB$9)</f>
        <v>0</v>
      </c>
      <c r="CC12" s="93"/>
      <c r="CD12" s="71">
        <f>(CC12*$E12*$F12*$H12*$L12*CD$9)</f>
        <v>0</v>
      </c>
      <c r="CE12" s="71"/>
      <c r="CF12" s="71">
        <f>(CE12*$E12*$F12*$H12*$J12*CF$9)</f>
        <v>0</v>
      </c>
      <c r="CG12" s="71"/>
      <c r="CH12" s="71">
        <f>(CG12*$E12*$F12*$H12*$I12*CH$9)</f>
        <v>0</v>
      </c>
      <c r="CI12" s="94"/>
      <c r="CJ12" s="94"/>
      <c r="CK12" s="94"/>
      <c r="CL12" s="94"/>
      <c r="CM12" s="95">
        <f t="shared" ref="CM12:CM21" si="29">SUM(O12+M12+Q12+S12+Y12+W12+U12+AC12+AA12+AE12+BA12+BE12+AG12+AO12+AQ12+BO12+BQ12+BM12+BS12+BU12+BI12+AI12+AK12+AM12+BC12+BG12+AS12+AU12+AW12+AY12+BK12+BW12+BY12+CA12+CC12+CE12+CK12+CG12)</f>
        <v>348</v>
      </c>
      <c r="CN12" s="95">
        <f t="shared" ref="CN12:CN21" si="30">SUM(P12+N12+R12+T12+Z12+X12+V12+AD12+AB12+AF12+BB12+BF12+AH12+AP12+AR12+BP12+BR12+BN12+BT12+BV12+BJ12+AJ12+AL12+AN12+BD12+BH12+AT12+AV12+AX12+AZ12+BL12+BX12+BZ12+CB12+CD12+CF12+CL12+CH12)</f>
        <v>8272612.6559999986</v>
      </c>
      <c r="CO12" s="71">
        <v>3120</v>
      </c>
      <c r="CP12" s="72">
        <v>65402784.215999998</v>
      </c>
      <c r="CQ12" s="96">
        <v>3468</v>
      </c>
      <c r="CR12" s="96">
        <v>73675396.871999994</v>
      </c>
      <c r="CS12" s="3"/>
    </row>
    <row r="13" spans="1:97" s="1" customFormat="1" ht="18.75" customHeight="1" x14ac:dyDescent="0.25">
      <c r="A13" s="43"/>
      <c r="B13" s="43">
        <v>2</v>
      </c>
      <c r="C13" s="82" t="s">
        <v>72</v>
      </c>
      <c r="D13" s="83" t="s">
        <v>73</v>
      </c>
      <c r="E13" s="84">
        <v>17622</v>
      </c>
      <c r="F13" s="85">
        <v>0.66</v>
      </c>
      <c r="G13" s="86"/>
      <c r="H13" s="87">
        <v>1</v>
      </c>
      <c r="I13" s="88">
        <v>1.4</v>
      </c>
      <c r="J13" s="88">
        <v>1.68</v>
      </c>
      <c r="K13" s="88">
        <v>2.23</v>
      </c>
      <c r="L13" s="89">
        <v>2.57</v>
      </c>
      <c r="M13" s="90">
        <v>5</v>
      </c>
      <c r="N13" s="71">
        <f t="shared" ref="N13:N17" si="31">SUM(M13*$E13*$F13*$H13*$I13*$N$9)</f>
        <v>81413.64</v>
      </c>
      <c r="O13" s="91"/>
      <c r="P13" s="71">
        <f t="shared" si="2"/>
        <v>0</v>
      </c>
      <c r="Q13" s="71"/>
      <c r="R13" s="71">
        <f t="shared" si="3"/>
        <v>0</v>
      </c>
      <c r="S13" s="91"/>
      <c r="T13" s="71">
        <f t="shared" si="4"/>
        <v>0</v>
      </c>
      <c r="U13" s="91">
        <v>0</v>
      </c>
      <c r="V13" s="71">
        <f t="shared" si="5"/>
        <v>0</v>
      </c>
      <c r="W13" s="71"/>
      <c r="X13" s="71"/>
      <c r="Y13" s="91">
        <v>0</v>
      </c>
      <c r="Z13" s="71">
        <f t="shared" si="6"/>
        <v>0</v>
      </c>
      <c r="AA13" s="71">
        <v>8</v>
      </c>
      <c r="AB13" s="71">
        <f t="shared" si="7"/>
        <v>130261.82399999999</v>
      </c>
      <c r="AC13" s="71">
        <v>0</v>
      </c>
      <c r="AD13" s="71">
        <f t="shared" si="8"/>
        <v>0</v>
      </c>
      <c r="AE13" s="71">
        <v>29</v>
      </c>
      <c r="AF13" s="71">
        <f t="shared" si="9"/>
        <v>566638.93440000003</v>
      </c>
      <c r="AG13" s="71"/>
      <c r="AH13" s="71">
        <f t="shared" si="10"/>
        <v>0</v>
      </c>
      <c r="AI13" s="91"/>
      <c r="AJ13" s="71">
        <f t="shared" si="11"/>
        <v>0</v>
      </c>
      <c r="AK13" s="91"/>
      <c r="AL13" s="71"/>
      <c r="AM13" s="91"/>
      <c r="AN13" s="71">
        <f t="shared" si="12"/>
        <v>0</v>
      </c>
      <c r="AO13" s="91"/>
      <c r="AP13" s="71">
        <f t="shared" si="13"/>
        <v>0</v>
      </c>
      <c r="AQ13" s="71">
        <v>10</v>
      </c>
      <c r="AR13" s="71">
        <f t="shared" si="14"/>
        <v>162827.28</v>
      </c>
      <c r="AS13" s="71"/>
      <c r="AT13" s="71">
        <f t="shared" si="15"/>
        <v>0</v>
      </c>
      <c r="AU13" s="91"/>
      <c r="AV13" s="71">
        <f t="shared" si="16"/>
        <v>0</v>
      </c>
      <c r="AW13" s="91"/>
      <c r="AX13" s="71">
        <f t="shared" si="17"/>
        <v>0</v>
      </c>
      <c r="AY13" s="71">
        <v>37</v>
      </c>
      <c r="AZ13" s="71">
        <f t="shared" si="18"/>
        <v>602460.93599999999</v>
      </c>
      <c r="BA13" s="71">
        <v>32</v>
      </c>
      <c r="BB13" s="71">
        <f t="shared" si="19"/>
        <v>625256.75520000001</v>
      </c>
      <c r="BC13" s="91"/>
      <c r="BD13" s="71">
        <f t="shared" si="20"/>
        <v>0</v>
      </c>
      <c r="BE13" s="71"/>
      <c r="BF13" s="71">
        <f t="shared" si="21"/>
        <v>0</v>
      </c>
      <c r="BG13" s="91"/>
      <c r="BH13" s="71">
        <f t="shared" si="22"/>
        <v>0</v>
      </c>
      <c r="BI13" s="71">
        <v>46</v>
      </c>
      <c r="BJ13" s="71">
        <f t="shared" si="23"/>
        <v>898806.58559999999</v>
      </c>
      <c r="BK13" s="92"/>
      <c r="BL13" s="71"/>
      <c r="BM13" s="71">
        <v>115</v>
      </c>
      <c r="BN13" s="71">
        <f t="shared" si="24"/>
        <v>2247016.4640000002</v>
      </c>
      <c r="BO13" s="91"/>
      <c r="BP13" s="71">
        <f t="shared" si="25"/>
        <v>0</v>
      </c>
      <c r="BQ13" s="71">
        <v>28</v>
      </c>
      <c r="BR13" s="71">
        <f t="shared" si="26"/>
        <v>547099.66079999995</v>
      </c>
      <c r="BS13" s="91"/>
      <c r="BT13" s="71">
        <f t="shared" si="27"/>
        <v>0</v>
      </c>
      <c r="BU13" s="71">
        <v>20</v>
      </c>
      <c r="BV13" s="71">
        <f t="shared" si="28"/>
        <v>390785.47200000001</v>
      </c>
      <c r="BW13" s="91"/>
      <c r="BX13" s="71">
        <f t="shared" ref="BX13:BX17" si="32">(BW13*$E13*$F13*$H13*$J13*BX$9)</f>
        <v>0</v>
      </c>
      <c r="BY13" s="71"/>
      <c r="BZ13" s="71">
        <f t="shared" ref="BZ13:BZ17" si="33">(BY13*$E13*$F13*$H13*$J13*BZ$9)</f>
        <v>0</v>
      </c>
      <c r="CA13" s="91"/>
      <c r="CB13" s="71">
        <f t="shared" ref="CB13:CB17" si="34">(CA13*$E13*$F13*$H13*$K13*CB$9)</f>
        <v>0</v>
      </c>
      <c r="CC13" s="93"/>
      <c r="CD13" s="71">
        <f t="shared" ref="CD13:CD17" si="35">(CC13*$E13*$F13*$H13*$L13*CD$9)</f>
        <v>0</v>
      </c>
      <c r="CE13" s="71"/>
      <c r="CF13" s="71">
        <f t="shared" ref="CF13:CF17" si="36">(CE13*$E13*$F13*$H13*$J13*CF$9)</f>
        <v>0</v>
      </c>
      <c r="CG13" s="71"/>
      <c r="CH13" s="71">
        <f t="shared" ref="CH13:CH17" si="37">(CG13*$E13*$F13*$H13*$I13*CH$9)</f>
        <v>0</v>
      </c>
      <c r="CI13" s="94"/>
      <c r="CJ13" s="94"/>
      <c r="CK13" s="94"/>
      <c r="CL13" s="94"/>
      <c r="CM13" s="95">
        <f t="shared" si="29"/>
        <v>330</v>
      </c>
      <c r="CN13" s="95">
        <f t="shared" si="30"/>
        <v>6252567.5519999992</v>
      </c>
      <c r="CO13" s="71">
        <v>661</v>
      </c>
      <c r="CP13" s="72">
        <v>10762883.208000001</v>
      </c>
      <c r="CQ13" s="96">
        <v>991</v>
      </c>
      <c r="CR13" s="96">
        <v>17015450.759999998</v>
      </c>
      <c r="CS13" s="3"/>
    </row>
    <row r="14" spans="1:97" s="1" customFormat="1" ht="30" customHeight="1" x14ac:dyDescent="0.25">
      <c r="A14" s="43"/>
      <c r="B14" s="43">
        <v>3</v>
      </c>
      <c r="C14" s="82" t="s">
        <v>74</v>
      </c>
      <c r="D14" s="83" t="s">
        <v>75</v>
      </c>
      <c r="E14" s="84">
        <v>17622</v>
      </c>
      <c r="F14" s="88">
        <v>0.71</v>
      </c>
      <c r="G14" s="86"/>
      <c r="H14" s="87">
        <v>1</v>
      </c>
      <c r="I14" s="88">
        <v>1.4</v>
      </c>
      <c r="J14" s="88">
        <v>1.68</v>
      </c>
      <c r="K14" s="88">
        <v>2.23</v>
      </c>
      <c r="L14" s="89">
        <v>2.57</v>
      </c>
      <c r="M14" s="90">
        <v>60</v>
      </c>
      <c r="N14" s="71">
        <f t="shared" si="31"/>
        <v>1050976.0799999998</v>
      </c>
      <c r="O14" s="91">
        <v>0</v>
      </c>
      <c r="P14" s="71">
        <f t="shared" si="2"/>
        <v>0</v>
      </c>
      <c r="Q14" s="71">
        <v>0</v>
      </c>
      <c r="R14" s="71">
        <f t="shared" si="3"/>
        <v>0</v>
      </c>
      <c r="S14" s="91">
        <v>0</v>
      </c>
      <c r="T14" s="71">
        <f t="shared" si="4"/>
        <v>0</v>
      </c>
      <c r="U14" s="91">
        <v>0</v>
      </c>
      <c r="V14" s="71">
        <f t="shared" si="5"/>
        <v>0</v>
      </c>
      <c r="W14" s="91"/>
      <c r="X14" s="71"/>
      <c r="Y14" s="91">
        <v>0</v>
      </c>
      <c r="Z14" s="71">
        <f t="shared" si="6"/>
        <v>0</v>
      </c>
      <c r="AA14" s="71">
        <v>5</v>
      </c>
      <c r="AB14" s="71">
        <f t="shared" si="7"/>
        <v>87581.34</v>
      </c>
      <c r="AC14" s="71">
        <v>0</v>
      </c>
      <c r="AD14" s="71">
        <f t="shared" si="8"/>
        <v>0</v>
      </c>
      <c r="AE14" s="71"/>
      <c r="AF14" s="71">
        <f t="shared" si="9"/>
        <v>0</v>
      </c>
      <c r="AG14" s="71"/>
      <c r="AH14" s="71">
        <f t="shared" si="10"/>
        <v>0</v>
      </c>
      <c r="AI14" s="91">
        <v>0</v>
      </c>
      <c r="AJ14" s="71">
        <f t="shared" si="11"/>
        <v>0</v>
      </c>
      <c r="AK14" s="91"/>
      <c r="AL14" s="71"/>
      <c r="AM14" s="91"/>
      <c r="AN14" s="71">
        <f t="shared" si="12"/>
        <v>0</v>
      </c>
      <c r="AO14" s="91"/>
      <c r="AP14" s="71">
        <f t="shared" si="13"/>
        <v>0</v>
      </c>
      <c r="AQ14" s="71">
        <v>35</v>
      </c>
      <c r="AR14" s="71">
        <f t="shared" si="14"/>
        <v>613069.37999999989</v>
      </c>
      <c r="AS14" s="91">
        <v>0</v>
      </c>
      <c r="AT14" s="71">
        <f t="shared" si="15"/>
        <v>0</v>
      </c>
      <c r="AU14" s="91">
        <v>0</v>
      </c>
      <c r="AV14" s="71">
        <f t="shared" si="16"/>
        <v>0</v>
      </c>
      <c r="AW14" s="91"/>
      <c r="AX14" s="71">
        <f t="shared" si="17"/>
        <v>0</v>
      </c>
      <c r="AY14" s="91">
        <v>0</v>
      </c>
      <c r="AZ14" s="71">
        <f t="shared" si="18"/>
        <v>0</v>
      </c>
      <c r="BA14" s="71">
        <v>10</v>
      </c>
      <c r="BB14" s="71">
        <f t="shared" si="19"/>
        <v>210195.21599999999</v>
      </c>
      <c r="BC14" s="91">
        <v>0</v>
      </c>
      <c r="BD14" s="71">
        <f t="shared" si="20"/>
        <v>0</v>
      </c>
      <c r="BE14" s="71">
        <v>0</v>
      </c>
      <c r="BF14" s="71">
        <f t="shared" si="21"/>
        <v>0</v>
      </c>
      <c r="BG14" s="91">
        <v>0</v>
      </c>
      <c r="BH14" s="71">
        <f t="shared" si="22"/>
        <v>0</v>
      </c>
      <c r="BI14" s="71">
        <v>12</v>
      </c>
      <c r="BJ14" s="71">
        <f t="shared" si="23"/>
        <v>252234.2592</v>
      </c>
      <c r="BK14" s="92"/>
      <c r="BL14" s="71"/>
      <c r="BM14" s="71">
        <v>0</v>
      </c>
      <c r="BN14" s="71">
        <f t="shared" si="24"/>
        <v>0</v>
      </c>
      <c r="BO14" s="91">
        <v>0</v>
      </c>
      <c r="BP14" s="71">
        <f t="shared" si="25"/>
        <v>0</v>
      </c>
      <c r="BQ14" s="71">
        <v>0</v>
      </c>
      <c r="BR14" s="71">
        <f t="shared" si="26"/>
        <v>0</v>
      </c>
      <c r="BS14" s="91"/>
      <c r="BT14" s="71">
        <f t="shared" si="27"/>
        <v>0</v>
      </c>
      <c r="BU14" s="71">
        <v>6</v>
      </c>
      <c r="BV14" s="71">
        <f t="shared" si="28"/>
        <v>126117.1296</v>
      </c>
      <c r="BW14" s="91"/>
      <c r="BX14" s="71">
        <f t="shared" si="32"/>
        <v>0</v>
      </c>
      <c r="BY14" s="71"/>
      <c r="BZ14" s="71">
        <f t="shared" si="33"/>
        <v>0</v>
      </c>
      <c r="CA14" s="91">
        <v>0</v>
      </c>
      <c r="CB14" s="71">
        <f t="shared" si="34"/>
        <v>0</v>
      </c>
      <c r="CC14" s="93"/>
      <c r="CD14" s="71">
        <f t="shared" si="35"/>
        <v>0</v>
      </c>
      <c r="CE14" s="71"/>
      <c r="CF14" s="71">
        <f t="shared" si="36"/>
        <v>0</v>
      </c>
      <c r="CG14" s="71"/>
      <c r="CH14" s="71">
        <f t="shared" si="37"/>
        <v>0</v>
      </c>
      <c r="CI14" s="94"/>
      <c r="CJ14" s="94"/>
      <c r="CK14" s="94"/>
      <c r="CL14" s="94"/>
      <c r="CM14" s="95">
        <f t="shared" si="29"/>
        <v>128</v>
      </c>
      <c r="CN14" s="95">
        <f t="shared" si="30"/>
        <v>2340173.4048000001</v>
      </c>
      <c r="CO14" s="71">
        <v>718</v>
      </c>
      <c r="CP14" s="72">
        <v>12576680.424000001</v>
      </c>
      <c r="CQ14" s="96">
        <v>846</v>
      </c>
      <c r="CR14" s="96">
        <v>14916853.8288</v>
      </c>
      <c r="CS14" s="3"/>
    </row>
    <row r="15" spans="1:97" s="1" customFormat="1" ht="30" customHeight="1" x14ac:dyDescent="0.25">
      <c r="A15" s="43"/>
      <c r="B15" s="43">
        <v>4</v>
      </c>
      <c r="C15" s="82" t="s">
        <v>76</v>
      </c>
      <c r="D15" s="83" t="s">
        <v>77</v>
      </c>
      <c r="E15" s="84">
        <v>17622</v>
      </c>
      <c r="F15" s="88">
        <v>1.06</v>
      </c>
      <c r="G15" s="86"/>
      <c r="H15" s="87">
        <v>1</v>
      </c>
      <c r="I15" s="88">
        <v>1.4</v>
      </c>
      <c r="J15" s="88">
        <v>1.68</v>
      </c>
      <c r="K15" s="88">
        <v>2.23</v>
      </c>
      <c r="L15" s="89">
        <v>2.57</v>
      </c>
      <c r="M15" s="90">
        <v>20</v>
      </c>
      <c r="N15" s="71">
        <f t="shared" si="31"/>
        <v>523020.96</v>
      </c>
      <c r="O15" s="91">
        <v>0</v>
      </c>
      <c r="P15" s="71">
        <f t="shared" si="2"/>
        <v>0</v>
      </c>
      <c r="Q15" s="71">
        <v>0</v>
      </c>
      <c r="R15" s="71">
        <f t="shared" si="3"/>
        <v>0</v>
      </c>
      <c r="S15" s="91">
        <v>0</v>
      </c>
      <c r="T15" s="71">
        <f t="shared" si="4"/>
        <v>0</v>
      </c>
      <c r="U15" s="91">
        <v>0</v>
      </c>
      <c r="V15" s="71">
        <f t="shared" si="5"/>
        <v>0</v>
      </c>
      <c r="W15" s="91"/>
      <c r="X15" s="71"/>
      <c r="Y15" s="91">
        <v>0</v>
      </c>
      <c r="Z15" s="71">
        <f t="shared" si="6"/>
        <v>0</v>
      </c>
      <c r="AA15" s="71">
        <v>7</v>
      </c>
      <c r="AB15" s="71">
        <f t="shared" si="7"/>
        <v>183057.33600000001</v>
      </c>
      <c r="AC15" s="71">
        <v>0</v>
      </c>
      <c r="AD15" s="71">
        <f t="shared" si="8"/>
        <v>0</v>
      </c>
      <c r="AE15" s="71"/>
      <c r="AF15" s="71">
        <f t="shared" si="9"/>
        <v>0</v>
      </c>
      <c r="AG15" s="71"/>
      <c r="AH15" s="71">
        <f t="shared" si="10"/>
        <v>0</v>
      </c>
      <c r="AI15" s="91">
        <v>0</v>
      </c>
      <c r="AJ15" s="71">
        <f t="shared" si="11"/>
        <v>0</v>
      </c>
      <c r="AK15" s="91"/>
      <c r="AL15" s="71"/>
      <c r="AM15" s="91"/>
      <c r="AN15" s="71">
        <f t="shared" si="12"/>
        <v>0</v>
      </c>
      <c r="AO15" s="91"/>
      <c r="AP15" s="71">
        <f t="shared" si="13"/>
        <v>0</v>
      </c>
      <c r="AQ15" s="71">
        <v>116</v>
      </c>
      <c r="AR15" s="71">
        <f t="shared" si="14"/>
        <v>3033521.568</v>
      </c>
      <c r="AS15" s="91">
        <v>0</v>
      </c>
      <c r="AT15" s="71">
        <f t="shared" si="15"/>
        <v>0</v>
      </c>
      <c r="AU15" s="91">
        <v>0</v>
      </c>
      <c r="AV15" s="71">
        <f t="shared" si="16"/>
        <v>0</v>
      </c>
      <c r="AW15" s="91"/>
      <c r="AX15" s="71">
        <f t="shared" si="17"/>
        <v>0</v>
      </c>
      <c r="AY15" s="91">
        <v>0</v>
      </c>
      <c r="AZ15" s="71">
        <f t="shared" si="18"/>
        <v>0</v>
      </c>
      <c r="BA15" s="71">
        <v>10</v>
      </c>
      <c r="BB15" s="71">
        <f t="shared" si="19"/>
        <v>313812.576</v>
      </c>
      <c r="BC15" s="91">
        <v>0</v>
      </c>
      <c r="BD15" s="71">
        <f t="shared" si="20"/>
        <v>0</v>
      </c>
      <c r="BE15" s="71">
        <v>0</v>
      </c>
      <c r="BF15" s="71">
        <f t="shared" si="21"/>
        <v>0</v>
      </c>
      <c r="BG15" s="91">
        <v>0</v>
      </c>
      <c r="BH15" s="71">
        <f t="shared" si="22"/>
        <v>0</v>
      </c>
      <c r="BI15" s="71">
        <v>0</v>
      </c>
      <c r="BJ15" s="71">
        <f t="shared" si="23"/>
        <v>0</v>
      </c>
      <c r="BK15" s="92"/>
      <c r="BL15" s="71"/>
      <c r="BM15" s="91">
        <v>0</v>
      </c>
      <c r="BN15" s="71">
        <f t="shared" si="24"/>
        <v>0</v>
      </c>
      <c r="BO15" s="91">
        <v>0</v>
      </c>
      <c r="BP15" s="71">
        <f t="shared" si="25"/>
        <v>0</v>
      </c>
      <c r="BQ15" s="71">
        <v>0</v>
      </c>
      <c r="BR15" s="71">
        <f t="shared" si="26"/>
        <v>0</v>
      </c>
      <c r="BS15" s="91"/>
      <c r="BT15" s="71">
        <f t="shared" si="27"/>
        <v>0</v>
      </c>
      <c r="BU15" s="91">
        <v>0</v>
      </c>
      <c r="BV15" s="71">
        <f t="shared" si="28"/>
        <v>0</v>
      </c>
      <c r="BW15" s="91"/>
      <c r="BX15" s="71">
        <f t="shared" si="32"/>
        <v>0</v>
      </c>
      <c r="BY15" s="71"/>
      <c r="BZ15" s="71">
        <f t="shared" si="33"/>
        <v>0</v>
      </c>
      <c r="CA15" s="91">
        <v>0</v>
      </c>
      <c r="CB15" s="71">
        <f t="shared" si="34"/>
        <v>0</v>
      </c>
      <c r="CC15" s="91"/>
      <c r="CD15" s="71">
        <f t="shared" si="35"/>
        <v>0</v>
      </c>
      <c r="CE15" s="71"/>
      <c r="CF15" s="71">
        <f t="shared" si="36"/>
        <v>0</v>
      </c>
      <c r="CG15" s="71"/>
      <c r="CH15" s="71">
        <f t="shared" si="37"/>
        <v>0</v>
      </c>
      <c r="CI15" s="94"/>
      <c r="CJ15" s="94"/>
      <c r="CK15" s="94"/>
      <c r="CL15" s="94"/>
      <c r="CM15" s="95">
        <f t="shared" si="29"/>
        <v>153</v>
      </c>
      <c r="CN15" s="95">
        <f t="shared" si="30"/>
        <v>4053412.44</v>
      </c>
      <c r="CO15" s="71">
        <v>554</v>
      </c>
      <c r="CP15" s="72">
        <v>14487680.592</v>
      </c>
      <c r="CQ15" s="96">
        <v>707</v>
      </c>
      <c r="CR15" s="96">
        <v>18541093.032000002</v>
      </c>
      <c r="CS15" s="3"/>
    </row>
    <row r="16" spans="1:97" s="1" customFormat="1" ht="30" customHeight="1" x14ac:dyDescent="0.25">
      <c r="A16" s="43"/>
      <c r="B16" s="43">
        <v>5</v>
      </c>
      <c r="C16" s="82" t="s">
        <v>78</v>
      </c>
      <c r="D16" s="83" t="s">
        <v>79</v>
      </c>
      <c r="E16" s="84">
        <v>17622</v>
      </c>
      <c r="F16" s="88">
        <v>0.33</v>
      </c>
      <c r="G16" s="86"/>
      <c r="H16" s="87">
        <v>1</v>
      </c>
      <c r="I16" s="88">
        <v>1.4</v>
      </c>
      <c r="J16" s="88">
        <v>1.68</v>
      </c>
      <c r="K16" s="88">
        <v>2.23</v>
      </c>
      <c r="L16" s="89">
        <v>2.57</v>
      </c>
      <c r="M16" s="97">
        <v>0</v>
      </c>
      <c r="N16" s="71">
        <f t="shared" si="31"/>
        <v>0</v>
      </c>
      <c r="O16" s="97"/>
      <c r="P16" s="71">
        <f t="shared" si="2"/>
        <v>0</v>
      </c>
      <c r="Q16" s="90"/>
      <c r="R16" s="71">
        <f t="shared" si="3"/>
        <v>0</v>
      </c>
      <c r="S16" s="97"/>
      <c r="T16" s="71">
        <f t="shared" si="4"/>
        <v>0</v>
      </c>
      <c r="U16" s="97">
        <v>0</v>
      </c>
      <c r="V16" s="71">
        <f t="shared" si="5"/>
        <v>0</v>
      </c>
      <c r="W16" s="97"/>
      <c r="X16" s="71"/>
      <c r="Y16" s="97"/>
      <c r="Z16" s="71">
        <f t="shared" si="6"/>
        <v>0</v>
      </c>
      <c r="AA16" s="90">
        <v>28</v>
      </c>
      <c r="AB16" s="71">
        <f t="shared" si="7"/>
        <v>227958.19199999998</v>
      </c>
      <c r="AC16" s="90"/>
      <c r="AD16" s="71">
        <f t="shared" si="8"/>
        <v>0</v>
      </c>
      <c r="AE16" s="90"/>
      <c r="AF16" s="71">
        <f t="shared" si="9"/>
        <v>0</v>
      </c>
      <c r="AG16" s="90">
        <v>155</v>
      </c>
      <c r="AH16" s="71">
        <f t="shared" si="10"/>
        <v>1261911.42</v>
      </c>
      <c r="AI16" s="97"/>
      <c r="AJ16" s="71">
        <f t="shared" si="11"/>
        <v>0</v>
      </c>
      <c r="AK16" s="97"/>
      <c r="AL16" s="71"/>
      <c r="AM16" s="97"/>
      <c r="AN16" s="71">
        <f t="shared" si="12"/>
        <v>0</v>
      </c>
      <c r="AO16" s="97"/>
      <c r="AP16" s="71">
        <f t="shared" si="13"/>
        <v>0</v>
      </c>
      <c r="AQ16" s="90">
        <v>80</v>
      </c>
      <c r="AR16" s="71">
        <f t="shared" si="14"/>
        <v>651309.12</v>
      </c>
      <c r="AS16" s="97"/>
      <c r="AT16" s="71">
        <f t="shared" si="15"/>
        <v>0</v>
      </c>
      <c r="AU16" s="97"/>
      <c r="AV16" s="71">
        <f t="shared" si="16"/>
        <v>0</v>
      </c>
      <c r="AW16" s="97"/>
      <c r="AX16" s="71">
        <f t="shared" si="17"/>
        <v>0</v>
      </c>
      <c r="AY16" s="97">
        <v>0</v>
      </c>
      <c r="AZ16" s="71">
        <f t="shared" si="18"/>
        <v>0</v>
      </c>
      <c r="BA16" s="90">
        <v>0</v>
      </c>
      <c r="BB16" s="71">
        <f t="shared" si="19"/>
        <v>0</v>
      </c>
      <c r="BC16" s="97"/>
      <c r="BD16" s="71">
        <f t="shared" si="20"/>
        <v>0</v>
      </c>
      <c r="BE16" s="90"/>
      <c r="BF16" s="71">
        <f t="shared" si="21"/>
        <v>0</v>
      </c>
      <c r="BG16" s="97"/>
      <c r="BH16" s="71">
        <f t="shared" si="22"/>
        <v>0</v>
      </c>
      <c r="BI16" s="90">
        <v>120</v>
      </c>
      <c r="BJ16" s="71">
        <f t="shared" si="23"/>
        <v>1172356.416</v>
      </c>
      <c r="BK16" s="99"/>
      <c r="BL16" s="71"/>
      <c r="BM16" s="97">
        <v>0</v>
      </c>
      <c r="BN16" s="71">
        <f t="shared" si="24"/>
        <v>0</v>
      </c>
      <c r="BO16" s="97"/>
      <c r="BP16" s="71">
        <f t="shared" si="25"/>
        <v>0</v>
      </c>
      <c r="BQ16" s="90">
        <v>0</v>
      </c>
      <c r="BR16" s="71">
        <f t="shared" si="26"/>
        <v>0</v>
      </c>
      <c r="BS16" s="97"/>
      <c r="BT16" s="71">
        <f t="shared" si="27"/>
        <v>0</v>
      </c>
      <c r="BU16" s="97">
        <v>0</v>
      </c>
      <c r="BV16" s="71">
        <f t="shared" si="28"/>
        <v>0</v>
      </c>
      <c r="BW16" s="97"/>
      <c r="BX16" s="71">
        <f t="shared" si="32"/>
        <v>0</v>
      </c>
      <c r="BY16" s="71"/>
      <c r="BZ16" s="71">
        <f t="shared" si="33"/>
        <v>0</v>
      </c>
      <c r="CA16" s="97"/>
      <c r="CB16" s="71">
        <f t="shared" si="34"/>
        <v>0</v>
      </c>
      <c r="CC16" s="97"/>
      <c r="CD16" s="71">
        <f t="shared" si="35"/>
        <v>0</v>
      </c>
      <c r="CE16" s="71"/>
      <c r="CF16" s="71">
        <f t="shared" si="36"/>
        <v>0</v>
      </c>
      <c r="CG16" s="71"/>
      <c r="CH16" s="71">
        <f t="shared" si="37"/>
        <v>0</v>
      </c>
      <c r="CI16" s="94"/>
      <c r="CJ16" s="94"/>
      <c r="CK16" s="94"/>
      <c r="CL16" s="94"/>
      <c r="CM16" s="95">
        <f t="shared" si="29"/>
        <v>383</v>
      </c>
      <c r="CN16" s="95">
        <f t="shared" si="30"/>
        <v>3313535.148</v>
      </c>
      <c r="CO16" s="71">
        <v>0</v>
      </c>
      <c r="CP16" s="72">
        <v>0</v>
      </c>
      <c r="CQ16" s="96">
        <v>383</v>
      </c>
      <c r="CR16" s="96">
        <v>3313535.148</v>
      </c>
      <c r="CS16" s="3"/>
    </row>
    <row r="17" spans="1:97" s="1" customFormat="1" ht="23.25" customHeight="1" x14ac:dyDescent="0.25">
      <c r="A17" s="43"/>
      <c r="B17" s="43">
        <v>6</v>
      </c>
      <c r="C17" s="82" t="s">
        <v>80</v>
      </c>
      <c r="D17" s="83" t="s">
        <v>81</v>
      </c>
      <c r="E17" s="84">
        <v>17622</v>
      </c>
      <c r="F17" s="88">
        <v>0.38</v>
      </c>
      <c r="G17" s="86"/>
      <c r="H17" s="87">
        <v>1</v>
      </c>
      <c r="I17" s="88">
        <v>1.4</v>
      </c>
      <c r="J17" s="88">
        <v>1.68</v>
      </c>
      <c r="K17" s="88">
        <v>2.23</v>
      </c>
      <c r="L17" s="89">
        <v>2.57</v>
      </c>
      <c r="M17" s="97">
        <v>0</v>
      </c>
      <c r="N17" s="71">
        <f t="shared" si="31"/>
        <v>0</v>
      </c>
      <c r="O17" s="97"/>
      <c r="P17" s="71">
        <f t="shared" si="2"/>
        <v>0</v>
      </c>
      <c r="Q17" s="90"/>
      <c r="R17" s="71">
        <f t="shared" si="3"/>
        <v>0</v>
      </c>
      <c r="S17" s="97"/>
      <c r="T17" s="71">
        <f t="shared" si="4"/>
        <v>0</v>
      </c>
      <c r="U17" s="97">
        <v>0</v>
      </c>
      <c r="V17" s="71">
        <f t="shared" si="5"/>
        <v>0</v>
      </c>
      <c r="W17" s="97"/>
      <c r="X17" s="71"/>
      <c r="Y17" s="97"/>
      <c r="Z17" s="71">
        <f t="shared" si="6"/>
        <v>0</v>
      </c>
      <c r="AA17" s="90">
        <v>0</v>
      </c>
      <c r="AB17" s="71">
        <f t="shared" si="7"/>
        <v>0</v>
      </c>
      <c r="AC17" s="90"/>
      <c r="AD17" s="71">
        <f t="shared" si="8"/>
        <v>0</v>
      </c>
      <c r="AE17" s="90"/>
      <c r="AF17" s="71">
        <f t="shared" si="9"/>
        <v>0</v>
      </c>
      <c r="AG17" s="90"/>
      <c r="AH17" s="71">
        <f t="shared" si="10"/>
        <v>0</v>
      </c>
      <c r="AI17" s="97"/>
      <c r="AJ17" s="71">
        <f t="shared" si="11"/>
        <v>0</v>
      </c>
      <c r="AK17" s="97"/>
      <c r="AL17" s="71"/>
      <c r="AM17" s="97"/>
      <c r="AN17" s="71">
        <f t="shared" si="12"/>
        <v>0</v>
      </c>
      <c r="AO17" s="97"/>
      <c r="AP17" s="71">
        <f t="shared" si="13"/>
        <v>0</v>
      </c>
      <c r="AQ17" s="90">
        <v>20</v>
      </c>
      <c r="AR17" s="71">
        <f t="shared" si="14"/>
        <v>187498.08000000002</v>
      </c>
      <c r="AS17" s="90"/>
      <c r="AT17" s="71">
        <f t="shared" si="15"/>
        <v>0</v>
      </c>
      <c r="AU17" s="97"/>
      <c r="AV17" s="71">
        <f t="shared" si="16"/>
        <v>0</v>
      </c>
      <c r="AW17" s="97"/>
      <c r="AX17" s="71">
        <f t="shared" si="17"/>
        <v>0</v>
      </c>
      <c r="AY17" s="90">
        <v>29</v>
      </c>
      <c r="AZ17" s="71">
        <f t="shared" si="18"/>
        <v>271872.21600000001</v>
      </c>
      <c r="BA17" s="90">
        <v>0</v>
      </c>
      <c r="BB17" s="71">
        <f t="shared" si="19"/>
        <v>0</v>
      </c>
      <c r="BC17" s="97"/>
      <c r="BD17" s="71">
        <f t="shared" si="20"/>
        <v>0</v>
      </c>
      <c r="BE17" s="90"/>
      <c r="BF17" s="71">
        <f t="shared" si="21"/>
        <v>0</v>
      </c>
      <c r="BG17" s="97"/>
      <c r="BH17" s="71">
        <f t="shared" si="22"/>
        <v>0</v>
      </c>
      <c r="BI17" s="90">
        <v>0</v>
      </c>
      <c r="BJ17" s="71">
        <f t="shared" si="23"/>
        <v>0</v>
      </c>
      <c r="BK17" s="99"/>
      <c r="BL17" s="71"/>
      <c r="BM17" s="90">
        <v>0</v>
      </c>
      <c r="BN17" s="71">
        <f t="shared" si="24"/>
        <v>0</v>
      </c>
      <c r="BO17" s="97"/>
      <c r="BP17" s="71">
        <f t="shared" si="25"/>
        <v>0</v>
      </c>
      <c r="BQ17" s="90">
        <v>0</v>
      </c>
      <c r="BR17" s="71">
        <f t="shared" si="26"/>
        <v>0</v>
      </c>
      <c r="BS17" s="97"/>
      <c r="BT17" s="71">
        <f t="shared" si="27"/>
        <v>0</v>
      </c>
      <c r="BU17" s="97">
        <v>0</v>
      </c>
      <c r="BV17" s="71">
        <f t="shared" si="28"/>
        <v>0</v>
      </c>
      <c r="BW17" s="97"/>
      <c r="BX17" s="71">
        <f t="shared" si="32"/>
        <v>0</v>
      </c>
      <c r="BY17" s="71"/>
      <c r="BZ17" s="71">
        <f t="shared" si="33"/>
        <v>0</v>
      </c>
      <c r="CA17" s="97"/>
      <c r="CB17" s="71">
        <f t="shared" si="34"/>
        <v>0</v>
      </c>
      <c r="CC17" s="97"/>
      <c r="CD17" s="71">
        <f t="shared" si="35"/>
        <v>0</v>
      </c>
      <c r="CE17" s="71"/>
      <c r="CF17" s="71">
        <f t="shared" si="36"/>
        <v>0</v>
      </c>
      <c r="CG17" s="71"/>
      <c r="CH17" s="71">
        <f t="shared" si="37"/>
        <v>0</v>
      </c>
      <c r="CI17" s="94"/>
      <c r="CJ17" s="94"/>
      <c r="CK17" s="94"/>
      <c r="CL17" s="94"/>
      <c r="CM17" s="95">
        <f t="shared" si="29"/>
        <v>49</v>
      </c>
      <c r="CN17" s="95">
        <f t="shared" si="30"/>
        <v>459370.29600000003</v>
      </c>
      <c r="CO17" s="71">
        <v>282</v>
      </c>
      <c r="CP17" s="72">
        <v>2855595.7584000002</v>
      </c>
      <c r="CQ17" s="96">
        <v>331</v>
      </c>
      <c r="CR17" s="96">
        <v>3314966.0544000003</v>
      </c>
      <c r="CS17" s="3"/>
    </row>
    <row r="18" spans="1:97" s="110" customFormat="1" ht="30" customHeight="1" x14ac:dyDescent="0.25">
      <c r="A18" s="100"/>
      <c r="B18" s="43">
        <v>7</v>
      </c>
      <c r="C18" s="101" t="s">
        <v>82</v>
      </c>
      <c r="D18" s="102" t="s">
        <v>83</v>
      </c>
      <c r="E18" s="84">
        <v>17622</v>
      </c>
      <c r="F18" s="212">
        <v>2.94</v>
      </c>
      <c r="G18" s="142">
        <v>0.20050000000000001</v>
      </c>
      <c r="H18" s="224">
        <v>1.4</v>
      </c>
      <c r="I18" s="103">
        <v>1.4</v>
      </c>
      <c r="J18" s="103">
        <v>1.68</v>
      </c>
      <c r="K18" s="103">
        <v>2.23</v>
      </c>
      <c r="L18" s="104">
        <v>2.57</v>
      </c>
      <c r="M18" s="105">
        <v>0</v>
      </c>
      <c r="N18" s="106">
        <f>(M18*$E18*$F18*((1-$G18)+$G18*$I18*$H18))</f>
        <v>0</v>
      </c>
      <c r="O18" s="107"/>
      <c r="P18" s="106">
        <f>(O18*$E18*$F18*((1-$G18)+$G18*$I18*$H18))</f>
        <v>0</v>
      </c>
      <c r="Q18" s="108"/>
      <c r="R18" s="106">
        <f>(Q18*$E18*$F18*((1-$G18)+$G18*$I18*$H18))</f>
        <v>0</v>
      </c>
      <c r="S18" s="107"/>
      <c r="T18" s="106">
        <f>(S18*$E18*$F18*((1-$G18)+$G18*$I18*$H18))</f>
        <v>0</v>
      </c>
      <c r="U18" s="71">
        <v>570</v>
      </c>
      <c r="V18" s="106">
        <f>(U18*$E18*$F18*((1-$G18)+$G18*$I18*$H18))</f>
        <v>35215064.394047998</v>
      </c>
      <c r="W18" s="71"/>
      <c r="X18" s="106">
        <f>(W18*$E18*$F18*((1-$G18)+$G18*$I18*$H18))</f>
        <v>0</v>
      </c>
      <c r="Y18" s="107"/>
      <c r="Z18" s="71"/>
      <c r="AA18" s="108">
        <v>0</v>
      </c>
      <c r="AB18" s="106">
        <f>(AA18*$E18*$F18*((1-$G18)+$G18*$I18*$H18))</f>
        <v>0</v>
      </c>
      <c r="AC18" s="108"/>
      <c r="AD18" s="106">
        <f>(AC18*$E18*$F18*((1-$G18)+$G18*$J18*$H18))</f>
        <v>0</v>
      </c>
      <c r="AE18" s="108"/>
      <c r="AF18" s="106">
        <f>(AE18*$E18*$F18*((1-$G18)+$G18*$J18*$H18))</f>
        <v>0</v>
      </c>
      <c r="AG18" s="108"/>
      <c r="AH18" s="106">
        <f>(AG18*$E18*$F18*((1-$G18)+$G18*$I18*$H18))</f>
        <v>0</v>
      </c>
      <c r="AI18" s="107"/>
      <c r="AJ18" s="106">
        <f>(AI18*$E18*$F18*((1-$G18)+$G18*$I18*$H18))</f>
        <v>0</v>
      </c>
      <c r="AK18" s="107"/>
      <c r="AL18" s="71"/>
      <c r="AM18" s="107"/>
      <c r="AN18" s="106">
        <f>(AM18*$E18*$F18*((1-$G18)+$G18*$I18*$H18))</f>
        <v>0</v>
      </c>
      <c r="AO18" s="107"/>
      <c r="AP18" s="106">
        <f>(AO18*$E18*$F18*((1-$G18)+$G18*$I18*$H18))</f>
        <v>0</v>
      </c>
      <c r="AQ18" s="108">
        <v>0</v>
      </c>
      <c r="AR18" s="106">
        <f>(AQ18*$E18*$F18*((1-$G18)+$G18*$I18*$H18))</f>
        <v>0</v>
      </c>
      <c r="AS18" s="107"/>
      <c r="AT18" s="106">
        <f>(AS18*$E18*$F18*((1-$G18)+$G18*$I18*$H18))</f>
        <v>0</v>
      </c>
      <c r="AU18" s="107"/>
      <c r="AV18" s="106">
        <f>(AU18*$E18*$F18*((1-$G18)+$G18*$I18*$H18))</f>
        <v>0</v>
      </c>
      <c r="AW18" s="107"/>
      <c r="AX18" s="106"/>
      <c r="AY18" s="107">
        <v>0</v>
      </c>
      <c r="AZ18" s="106">
        <f>(AY18*$E18*$F18*((1-$G18)+$G18*$I18*$H18))</f>
        <v>0</v>
      </c>
      <c r="BA18" s="108">
        <v>0</v>
      </c>
      <c r="BB18" s="106">
        <f>(BA18*$E18*$F18*((1-$G18)+$G18*$J18*$H18))</f>
        <v>0</v>
      </c>
      <c r="BC18" s="108"/>
      <c r="BD18" s="106">
        <f>(BC18*$E18*$F18*((1-$G18)+$G18*$J18*$H18))</f>
        <v>0</v>
      </c>
      <c r="BE18" s="108"/>
      <c r="BF18" s="106">
        <f>(BE18*$E18*$F18*((1-$G18)+$G18*$J18*$H18))</f>
        <v>0</v>
      </c>
      <c r="BG18" s="107"/>
      <c r="BH18" s="106">
        <f>(BG18*$E18*$F18*((1-$G18)+$G18*$J18*$H18))</f>
        <v>0</v>
      </c>
      <c r="BI18" s="107">
        <v>0</v>
      </c>
      <c r="BJ18" s="106">
        <f>(BI18*$E18*$F18*((1-$G18)+$G18*$J18*$H18))</f>
        <v>0</v>
      </c>
      <c r="BK18" s="109"/>
      <c r="BL18" s="106"/>
      <c r="BM18" s="107">
        <v>0</v>
      </c>
      <c r="BN18" s="106">
        <f>(BM18*$E18*$F18*((1-$G18)+$G18*$J18*$H18))</f>
        <v>0</v>
      </c>
      <c r="BO18" s="107"/>
      <c r="BP18" s="106"/>
      <c r="BQ18" s="108">
        <v>0</v>
      </c>
      <c r="BR18" s="106">
        <f>(BQ18*$E18*$F18*((1-$G18)+$G18*$J18*$H18))</f>
        <v>0</v>
      </c>
      <c r="BS18" s="107"/>
      <c r="BT18" s="106">
        <f>(BS18*$E18*$F18*((1-$G18)+$G18*$J18*$H18))</f>
        <v>0</v>
      </c>
      <c r="BU18" s="107">
        <v>0</v>
      </c>
      <c r="BV18" s="106">
        <f>(BU18*$E18*$F18*((1-$G18)+$G18*$J18*$H18))</f>
        <v>0</v>
      </c>
      <c r="BW18" s="107"/>
      <c r="BX18" s="106">
        <f t="shared" ref="BX18:BX21" si="38">(BW18*$E18*$F18*((1-$G18)+$G18*$J18*$H18))</f>
        <v>0</v>
      </c>
      <c r="BY18" s="71"/>
      <c r="BZ18" s="106">
        <f>(BY18*$E18*$F18*((1-$G18)+$G18*$J18*$H18))</f>
        <v>0</v>
      </c>
      <c r="CA18" s="107"/>
      <c r="CB18" s="106">
        <f>(CA18*$E18*$F18*((1-$G18)+$G18*$K18*$H18))</f>
        <v>0</v>
      </c>
      <c r="CC18" s="107"/>
      <c r="CD18" s="106">
        <f>(CC18*$E18*$F18*((1-$G18)+$G18*$L18*$H18))</f>
        <v>0</v>
      </c>
      <c r="CE18" s="71"/>
      <c r="CF18" s="71"/>
      <c r="CG18" s="71"/>
      <c r="CH18" s="71"/>
      <c r="CI18" s="94"/>
      <c r="CJ18" s="94"/>
      <c r="CK18" s="94"/>
      <c r="CL18" s="106">
        <f>(CK18*$E18*$F18*((1-$G18)+$G18*$H18))</f>
        <v>0</v>
      </c>
      <c r="CM18" s="95">
        <f t="shared" si="29"/>
        <v>570</v>
      </c>
      <c r="CN18" s="95">
        <f t="shared" si="30"/>
        <v>35215064.394047998</v>
      </c>
      <c r="CO18" s="71">
        <v>4</v>
      </c>
      <c r="CP18" s="72">
        <v>165684.15864000001</v>
      </c>
      <c r="CQ18" s="96">
        <v>574</v>
      </c>
      <c r="CR18" s="96">
        <v>35380748.552687995</v>
      </c>
    </row>
    <row r="19" spans="1:97" s="110" customFormat="1" ht="30" customHeight="1" x14ac:dyDescent="0.25">
      <c r="A19" s="100"/>
      <c r="B19" s="43">
        <v>8</v>
      </c>
      <c r="C19" s="101" t="s">
        <v>84</v>
      </c>
      <c r="D19" s="102" t="s">
        <v>85</v>
      </c>
      <c r="E19" s="84">
        <v>17622</v>
      </c>
      <c r="F19" s="212">
        <v>7.44</v>
      </c>
      <c r="G19" s="142">
        <v>0.22270000000000001</v>
      </c>
      <c r="H19" s="87">
        <v>1</v>
      </c>
      <c r="I19" s="103">
        <v>1.4</v>
      </c>
      <c r="J19" s="103">
        <v>1.68</v>
      </c>
      <c r="K19" s="103">
        <v>2.23</v>
      </c>
      <c r="L19" s="104">
        <v>2.57</v>
      </c>
      <c r="M19" s="105">
        <v>0</v>
      </c>
      <c r="N19" s="106">
        <f t="shared" ref="N19:N21" si="39">(M19*$E19*$F19*((1-$G19)+$G19*$I19*$H19))</f>
        <v>0</v>
      </c>
      <c r="O19" s="107"/>
      <c r="P19" s="106">
        <f t="shared" ref="P19:P21" si="40">(O19*$E19*$F19*((1-$G19)+$G19*$I19*$H19))</f>
        <v>0</v>
      </c>
      <c r="Q19" s="108"/>
      <c r="R19" s="106">
        <f t="shared" ref="R19:R21" si="41">(Q19*$E19*$F19*((1-$G19)+$G19*$I19*$H19))</f>
        <v>0</v>
      </c>
      <c r="S19" s="107"/>
      <c r="T19" s="106">
        <f t="shared" ref="T19:T21" si="42">(S19*$E19*$F19*((1-$G19)+$G19*$I19*$H19))</f>
        <v>0</v>
      </c>
      <c r="U19" s="71">
        <v>60</v>
      </c>
      <c r="V19" s="106">
        <f t="shared" ref="V19:V21" si="43">(U19*$E19*$F19*((1-$G19)+$G19*$I19*$H19))</f>
        <v>8567205.128064001</v>
      </c>
      <c r="W19" s="71"/>
      <c r="X19" s="106">
        <f t="shared" ref="X19:X21" si="44">(W19*$E19*$F19*((1-$G19)+$G19*$I19*$H19))</f>
        <v>0</v>
      </c>
      <c r="Y19" s="107"/>
      <c r="Z19" s="71"/>
      <c r="AA19" s="108">
        <v>0</v>
      </c>
      <c r="AB19" s="106">
        <f t="shared" ref="AB19:AB21" si="45">(AA19*$E19*$F19*((1-$G19)+$G19*$I19*$H19))</f>
        <v>0</v>
      </c>
      <c r="AC19" s="108"/>
      <c r="AD19" s="106">
        <f t="shared" ref="AD19:AD21" si="46">(AC19*$E19*$F19*((1-$G19)+$G19*$J19*$H19))</f>
        <v>0</v>
      </c>
      <c r="AE19" s="108"/>
      <c r="AF19" s="106">
        <f t="shared" ref="AF19:AF21" si="47">(AE19*$E19*$F19*((1-$G19)+$G19*$J19*$H19))</f>
        <v>0</v>
      </c>
      <c r="AG19" s="108"/>
      <c r="AH19" s="106">
        <f t="shared" ref="AH19:AH21" si="48">(AG19*$E19*$F19*((1-$G19)+$G19*$I19*$H19))</f>
        <v>0</v>
      </c>
      <c r="AI19" s="107"/>
      <c r="AJ19" s="106">
        <f t="shared" ref="AJ19:AJ21" si="49">(AI19*$E19*$F19*((1-$G19)+$G19*$I19*$H19))</f>
        <v>0</v>
      </c>
      <c r="AK19" s="107"/>
      <c r="AL19" s="71"/>
      <c r="AM19" s="107"/>
      <c r="AN19" s="106">
        <f t="shared" ref="AN19:AN21" si="50">(AM19*$E19*$F19*((1-$G19)+$G19*$I19*$H19))</f>
        <v>0</v>
      </c>
      <c r="AO19" s="107"/>
      <c r="AP19" s="106">
        <f t="shared" ref="AP19:AP21" si="51">(AO19*$E19*$F19*((1-$G19)+$G19*$I19*$H19))</f>
        <v>0</v>
      </c>
      <c r="AQ19" s="108"/>
      <c r="AR19" s="106">
        <f t="shared" ref="AR19:AR21" si="52">(AQ19*$E19*$F19*((1-$G19)+$G19*$I19*$H19))</f>
        <v>0</v>
      </c>
      <c r="AS19" s="107"/>
      <c r="AT19" s="106">
        <f t="shared" ref="AT19:AT21" si="53">(AS19*$E19*$F19*((1-$G19)+$G19*$I19*$H19))</f>
        <v>0</v>
      </c>
      <c r="AU19" s="107"/>
      <c r="AV19" s="106">
        <f t="shared" ref="AV19:AV21" si="54">(AU19*$E19*$F19*((1-$G19)+$G19*$I19*$H19))</f>
        <v>0</v>
      </c>
      <c r="AW19" s="107"/>
      <c r="AX19" s="106"/>
      <c r="AY19" s="107">
        <v>0</v>
      </c>
      <c r="AZ19" s="106">
        <f t="shared" ref="AZ19:AZ21" si="55">(AY19*$E19*$F19*((1-$G19)+$G19*$I19*$H19))</f>
        <v>0</v>
      </c>
      <c r="BA19" s="108">
        <v>0</v>
      </c>
      <c r="BB19" s="106">
        <f t="shared" ref="BB19:BB21" si="56">(BA19*$E19*$F19*((1-$G19)+$G19*$J19*$H19))</f>
        <v>0</v>
      </c>
      <c r="BC19" s="108"/>
      <c r="BD19" s="106">
        <f t="shared" ref="BD19:BD21" si="57">(BC19*$E19*$F19*((1-$G19)+$G19*$J19*$H19))</f>
        <v>0</v>
      </c>
      <c r="BE19" s="108"/>
      <c r="BF19" s="106">
        <f t="shared" ref="BF19:BF21" si="58">(BE19*$E19*$F19*((1-$G19)+$G19*$J19*$H19))</f>
        <v>0</v>
      </c>
      <c r="BG19" s="107"/>
      <c r="BH19" s="106">
        <f t="shared" ref="BH19:BH21" si="59">(BG19*$E19*$F19*((1-$G19)+$G19*$J19*$H19))</f>
        <v>0</v>
      </c>
      <c r="BI19" s="107">
        <v>0</v>
      </c>
      <c r="BJ19" s="106">
        <f t="shared" ref="BJ19:BJ21" si="60">(BI19*$E19*$F19*((1-$G19)+$G19*$J19*$H19))</f>
        <v>0</v>
      </c>
      <c r="BK19" s="109"/>
      <c r="BL19" s="106"/>
      <c r="BM19" s="107">
        <v>0</v>
      </c>
      <c r="BN19" s="106">
        <f t="shared" ref="BN19:BN21" si="61">(BM19*$E19*$F19*((1-$G19)+$G19*$J19*$H19))</f>
        <v>0</v>
      </c>
      <c r="BO19" s="107"/>
      <c r="BP19" s="106"/>
      <c r="BQ19" s="108">
        <v>0</v>
      </c>
      <c r="BR19" s="106">
        <f t="shared" ref="BR19:BR21" si="62">(BQ19*$E19*$F19*((1-$G19)+$G19*$J19*$H19))</f>
        <v>0</v>
      </c>
      <c r="BS19" s="107"/>
      <c r="BT19" s="106">
        <f t="shared" ref="BT19:BT21" si="63">(BS19*$E19*$F19*((1-$G19)+$G19*$J19*$H19))</f>
        <v>0</v>
      </c>
      <c r="BU19" s="107">
        <v>0</v>
      </c>
      <c r="BV19" s="106">
        <f t="shared" ref="BV19:BV21" si="64">(BU19*$E19*$F19*((1-$G19)+$G19*$J19*$H19))</f>
        <v>0</v>
      </c>
      <c r="BW19" s="107"/>
      <c r="BX19" s="106">
        <f t="shared" si="38"/>
        <v>0</v>
      </c>
      <c r="BY19" s="71"/>
      <c r="BZ19" s="106">
        <f t="shared" ref="BZ19:BZ21" si="65">(BY19*$E19*$F19*((1-$G19)+$G19*$J19*$H19))</f>
        <v>0</v>
      </c>
      <c r="CA19" s="107"/>
      <c r="CB19" s="106">
        <f t="shared" ref="CB19:CB21" si="66">(CA19*$E19*$F19*((1-$G19)+$G19*$K19*$H19))</f>
        <v>0</v>
      </c>
      <c r="CC19" s="107"/>
      <c r="CD19" s="106">
        <f t="shared" ref="CD19:CD21" si="67">(CC19*$E19*$F19*((1-$G19)+$G19*$L19*$H19))</f>
        <v>0</v>
      </c>
      <c r="CE19" s="71"/>
      <c r="CF19" s="71"/>
      <c r="CG19" s="71"/>
      <c r="CH19" s="71"/>
      <c r="CI19" s="94"/>
      <c r="CJ19" s="94"/>
      <c r="CK19" s="94"/>
      <c r="CL19" s="106">
        <f t="shared" ref="CL19:CL21" si="68">(CK19*$E19*$F19*((1-$G19)+$G19*$H19))</f>
        <v>0</v>
      </c>
      <c r="CM19" s="95">
        <f t="shared" si="29"/>
        <v>60</v>
      </c>
      <c r="CN19" s="95">
        <f t="shared" si="30"/>
        <v>8567205.128064001</v>
      </c>
      <c r="CO19" s="71">
        <v>4</v>
      </c>
      <c r="CP19" s="72">
        <v>407639.99865599995</v>
      </c>
      <c r="CQ19" s="96">
        <v>64</v>
      </c>
      <c r="CR19" s="96">
        <v>8974845.1267200001</v>
      </c>
    </row>
    <row r="20" spans="1:97" s="110" customFormat="1" ht="30" customHeight="1" x14ac:dyDescent="0.25">
      <c r="A20" s="100"/>
      <c r="B20" s="43">
        <v>9</v>
      </c>
      <c r="C20" s="101" t="s">
        <v>86</v>
      </c>
      <c r="D20" s="102" t="s">
        <v>87</v>
      </c>
      <c r="E20" s="84">
        <v>17622</v>
      </c>
      <c r="F20" s="212">
        <v>9.2100000000000009</v>
      </c>
      <c r="G20" s="142">
        <v>0.21079999999999999</v>
      </c>
      <c r="H20" s="224">
        <v>1.4</v>
      </c>
      <c r="I20" s="103">
        <v>1.4</v>
      </c>
      <c r="J20" s="103">
        <v>1.68</v>
      </c>
      <c r="K20" s="103">
        <v>2.23</v>
      </c>
      <c r="L20" s="104">
        <v>2.57</v>
      </c>
      <c r="M20" s="105">
        <v>0</v>
      </c>
      <c r="N20" s="106">
        <f t="shared" si="39"/>
        <v>0</v>
      </c>
      <c r="O20" s="107"/>
      <c r="P20" s="106">
        <f t="shared" si="40"/>
        <v>0</v>
      </c>
      <c r="Q20" s="108"/>
      <c r="R20" s="106">
        <f t="shared" si="41"/>
        <v>0</v>
      </c>
      <c r="S20" s="107"/>
      <c r="T20" s="106">
        <f t="shared" si="42"/>
        <v>0</v>
      </c>
      <c r="U20" s="71">
        <v>295</v>
      </c>
      <c r="V20" s="106">
        <f t="shared" si="43"/>
        <v>57567086.803987205</v>
      </c>
      <c r="W20" s="71"/>
      <c r="X20" s="106">
        <f t="shared" si="44"/>
        <v>0</v>
      </c>
      <c r="Y20" s="107"/>
      <c r="Z20" s="71"/>
      <c r="AA20" s="108">
        <v>0</v>
      </c>
      <c r="AB20" s="106">
        <f t="shared" si="45"/>
        <v>0</v>
      </c>
      <c r="AC20" s="108"/>
      <c r="AD20" s="106">
        <f t="shared" si="46"/>
        <v>0</v>
      </c>
      <c r="AE20" s="108"/>
      <c r="AF20" s="106">
        <f t="shared" si="47"/>
        <v>0</v>
      </c>
      <c r="AG20" s="108"/>
      <c r="AH20" s="106">
        <f t="shared" si="48"/>
        <v>0</v>
      </c>
      <c r="AI20" s="107"/>
      <c r="AJ20" s="106">
        <f t="shared" si="49"/>
        <v>0</v>
      </c>
      <c r="AK20" s="107"/>
      <c r="AL20" s="71"/>
      <c r="AM20" s="107"/>
      <c r="AN20" s="106">
        <f t="shared" si="50"/>
        <v>0</v>
      </c>
      <c r="AO20" s="107"/>
      <c r="AP20" s="106">
        <f t="shared" si="51"/>
        <v>0</v>
      </c>
      <c r="AQ20" s="108"/>
      <c r="AR20" s="106">
        <f t="shared" si="52"/>
        <v>0</v>
      </c>
      <c r="AS20" s="107"/>
      <c r="AT20" s="106">
        <f t="shared" si="53"/>
        <v>0</v>
      </c>
      <c r="AU20" s="107"/>
      <c r="AV20" s="106">
        <f t="shared" si="54"/>
        <v>0</v>
      </c>
      <c r="AW20" s="107"/>
      <c r="AX20" s="106"/>
      <c r="AY20" s="107">
        <v>0</v>
      </c>
      <c r="AZ20" s="106">
        <f t="shared" si="55"/>
        <v>0</v>
      </c>
      <c r="BA20" s="108">
        <v>0</v>
      </c>
      <c r="BB20" s="106">
        <f t="shared" si="56"/>
        <v>0</v>
      </c>
      <c r="BC20" s="108"/>
      <c r="BD20" s="106">
        <f t="shared" si="57"/>
        <v>0</v>
      </c>
      <c r="BE20" s="108"/>
      <c r="BF20" s="106">
        <f t="shared" si="58"/>
        <v>0</v>
      </c>
      <c r="BG20" s="107"/>
      <c r="BH20" s="106">
        <f t="shared" si="59"/>
        <v>0</v>
      </c>
      <c r="BI20" s="107">
        <v>0</v>
      </c>
      <c r="BJ20" s="106">
        <f t="shared" si="60"/>
        <v>0</v>
      </c>
      <c r="BK20" s="109"/>
      <c r="BL20" s="106"/>
      <c r="BM20" s="107">
        <v>0</v>
      </c>
      <c r="BN20" s="106">
        <f t="shared" si="61"/>
        <v>0</v>
      </c>
      <c r="BO20" s="107"/>
      <c r="BP20" s="106"/>
      <c r="BQ20" s="108">
        <v>0</v>
      </c>
      <c r="BR20" s="106">
        <f t="shared" si="62"/>
        <v>0</v>
      </c>
      <c r="BS20" s="107"/>
      <c r="BT20" s="106">
        <f t="shared" si="63"/>
        <v>0</v>
      </c>
      <c r="BU20" s="107">
        <v>0</v>
      </c>
      <c r="BV20" s="106">
        <f t="shared" si="64"/>
        <v>0</v>
      </c>
      <c r="BW20" s="107"/>
      <c r="BX20" s="106">
        <f t="shared" si="38"/>
        <v>0</v>
      </c>
      <c r="BY20" s="71"/>
      <c r="BZ20" s="106">
        <f t="shared" si="65"/>
        <v>0</v>
      </c>
      <c r="CA20" s="107"/>
      <c r="CB20" s="106">
        <f t="shared" si="66"/>
        <v>0</v>
      </c>
      <c r="CC20" s="107"/>
      <c r="CD20" s="106">
        <f t="shared" si="67"/>
        <v>0</v>
      </c>
      <c r="CE20" s="71"/>
      <c r="CF20" s="71"/>
      <c r="CG20" s="71"/>
      <c r="CH20" s="71"/>
      <c r="CI20" s="94"/>
      <c r="CJ20" s="94"/>
      <c r="CK20" s="94"/>
      <c r="CL20" s="106">
        <f t="shared" si="68"/>
        <v>0</v>
      </c>
      <c r="CM20" s="95">
        <f t="shared" si="29"/>
        <v>295</v>
      </c>
      <c r="CN20" s="95">
        <f t="shared" si="30"/>
        <v>57567086.803987205</v>
      </c>
      <c r="CO20" s="71">
        <v>5</v>
      </c>
      <c r="CP20" s="72">
        <v>640430.35452000005</v>
      </c>
      <c r="CQ20" s="96">
        <v>300</v>
      </c>
      <c r="CR20" s="96">
        <v>58207517.158507206</v>
      </c>
    </row>
    <row r="21" spans="1:97" s="110" customFormat="1" ht="30" customHeight="1" x14ac:dyDescent="0.25">
      <c r="A21" s="100"/>
      <c r="B21" s="43">
        <v>10</v>
      </c>
      <c r="C21" s="101" t="s">
        <v>88</v>
      </c>
      <c r="D21" s="102" t="s">
        <v>89</v>
      </c>
      <c r="E21" s="84">
        <v>17622</v>
      </c>
      <c r="F21" s="212">
        <v>9.99</v>
      </c>
      <c r="G21" s="142">
        <v>0.2056</v>
      </c>
      <c r="H21" s="224">
        <v>1.4</v>
      </c>
      <c r="I21" s="103">
        <v>1.4</v>
      </c>
      <c r="J21" s="103">
        <v>1.68</v>
      </c>
      <c r="K21" s="103">
        <v>2.23</v>
      </c>
      <c r="L21" s="104">
        <v>2.57</v>
      </c>
      <c r="M21" s="105">
        <v>0</v>
      </c>
      <c r="N21" s="106">
        <f t="shared" si="39"/>
        <v>0</v>
      </c>
      <c r="O21" s="107"/>
      <c r="P21" s="106">
        <f t="shared" si="40"/>
        <v>0</v>
      </c>
      <c r="Q21" s="108"/>
      <c r="R21" s="106">
        <f t="shared" si="41"/>
        <v>0</v>
      </c>
      <c r="S21" s="107"/>
      <c r="T21" s="106">
        <f t="shared" si="42"/>
        <v>0</v>
      </c>
      <c r="U21" s="71">
        <v>275</v>
      </c>
      <c r="V21" s="106">
        <f t="shared" si="43"/>
        <v>57967414.208352</v>
      </c>
      <c r="W21" s="71"/>
      <c r="X21" s="106">
        <f t="shared" si="44"/>
        <v>0</v>
      </c>
      <c r="Y21" s="107"/>
      <c r="Z21" s="71"/>
      <c r="AA21" s="108">
        <v>0</v>
      </c>
      <c r="AB21" s="106">
        <f t="shared" si="45"/>
        <v>0</v>
      </c>
      <c r="AC21" s="108"/>
      <c r="AD21" s="106">
        <f t="shared" si="46"/>
        <v>0</v>
      </c>
      <c r="AE21" s="108"/>
      <c r="AF21" s="106">
        <f t="shared" si="47"/>
        <v>0</v>
      </c>
      <c r="AG21" s="108"/>
      <c r="AH21" s="106">
        <f t="shared" si="48"/>
        <v>0</v>
      </c>
      <c r="AI21" s="107"/>
      <c r="AJ21" s="106">
        <f t="shared" si="49"/>
        <v>0</v>
      </c>
      <c r="AK21" s="107"/>
      <c r="AL21" s="71"/>
      <c r="AM21" s="107"/>
      <c r="AN21" s="106">
        <f t="shared" si="50"/>
        <v>0</v>
      </c>
      <c r="AO21" s="107"/>
      <c r="AP21" s="106">
        <f t="shared" si="51"/>
        <v>0</v>
      </c>
      <c r="AQ21" s="108"/>
      <c r="AR21" s="106">
        <f t="shared" si="52"/>
        <v>0</v>
      </c>
      <c r="AS21" s="107"/>
      <c r="AT21" s="106">
        <f t="shared" si="53"/>
        <v>0</v>
      </c>
      <c r="AU21" s="107"/>
      <c r="AV21" s="106">
        <f t="shared" si="54"/>
        <v>0</v>
      </c>
      <c r="AW21" s="107"/>
      <c r="AX21" s="106"/>
      <c r="AY21" s="107">
        <v>0</v>
      </c>
      <c r="AZ21" s="106">
        <f t="shared" si="55"/>
        <v>0</v>
      </c>
      <c r="BA21" s="108">
        <v>0</v>
      </c>
      <c r="BB21" s="106">
        <f t="shared" si="56"/>
        <v>0</v>
      </c>
      <c r="BC21" s="108"/>
      <c r="BD21" s="106">
        <f t="shared" si="57"/>
        <v>0</v>
      </c>
      <c r="BE21" s="108"/>
      <c r="BF21" s="106">
        <f t="shared" si="58"/>
        <v>0</v>
      </c>
      <c r="BG21" s="107"/>
      <c r="BH21" s="106">
        <f t="shared" si="59"/>
        <v>0</v>
      </c>
      <c r="BI21" s="107">
        <v>0</v>
      </c>
      <c r="BJ21" s="106">
        <f t="shared" si="60"/>
        <v>0</v>
      </c>
      <c r="BK21" s="109"/>
      <c r="BL21" s="106"/>
      <c r="BM21" s="107">
        <v>0</v>
      </c>
      <c r="BN21" s="106">
        <f t="shared" si="61"/>
        <v>0</v>
      </c>
      <c r="BO21" s="107"/>
      <c r="BP21" s="106"/>
      <c r="BQ21" s="108">
        <v>0</v>
      </c>
      <c r="BR21" s="106">
        <f t="shared" si="62"/>
        <v>0</v>
      </c>
      <c r="BS21" s="107"/>
      <c r="BT21" s="106">
        <f t="shared" si="63"/>
        <v>0</v>
      </c>
      <c r="BU21" s="107">
        <v>0</v>
      </c>
      <c r="BV21" s="106">
        <f t="shared" si="64"/>
        <v>0</v>
      </c>
      <c r="BW21" s="107"/>
      <c r="BX21" s="106">
        <f t="shared" si="38"/>
        <v>0</v>
      </c>
      <c r="BY21" s="71"/>
      <c r="BZ21" s="106">
        <f t="shared" si="65"/>
        <v>0</v>
      </c>
      <c r="CA21" s="107"/>
      <c r="CB21" s="106">
        <f t="shared" si="66"/>
        <v>0</v>
      </c>
      <c r="CC21" s="107"/>
      <c r="CD21" s="106">
        <f t="shared" si="67"/>
        <v>0</v>
      </c>
      <c r="CE21" s="71"/>
      <c r="CF21" s="71"/>
      <c r="CG21" s="71"/>
      <c r="CH21" s="71"/>
      <c r="CI21" s="94"/>
      <c r="CJ21" s="94"/>
      <c r="CK21" s="94"/>
      <c r="CL21" s="106">
        <f t="shared" si="68"/>
        <v>0</v>
      </c>
      <c r="CM21" s="95">
        <f t="shared" si="29"/>
        <v>275</v>
      </c>
      <c r="CN21" s="95">
        <f t="shared" si="30"/>
        <v>57967414.208352</v>
      </c>
      <c r="CO21" s="71">
        <v>5</v>
      </c>
      <c r="CP21" s="72">
        <v>699245.89416000003</v>
      </c>
      <c r="CQ21" s="96">
        <v>280</v>
      </c>
      <c r="CR21" s="96">
        <v>58666660.102512002</v>
      </c>
    </row>
    <row r="22" spans="1:97" s="120" customFormat="1" ht="18.75" customHeight="1" x14ac:dyDescent="0.25">
      <c r="A22" s="111">
        <v>3</v>
      </c>
      <c r="B22" s="111"/>
      <c r="C22" s="59" t="s">
        <v>90</v>
      </c>
      <c r="D22" s="112" t="s">
        <v>91</v>
      </c>
      <c r="E22" s="84">
        <v>17622</v>
      </c>
      <c r="F22" s="113">
        <v>0.98</v>
      </c>
      <c r="G22" s="114"/>
      <c r="H22" s="62"/>
      <c r="I22" s="75">
        <v>1.4</v>
      </c>
      <c r="J22" s="76">
        <v>1.68</v>
      </c>
      <c r="K22" s="76">
        <v>2.23</v>
      </c>
      <c r="L22" s="77">
        <v>2.57</v>
      </c>
      <c r="M22" s="115">
        <f>M23</f>
        <v>0</v>
      </c>
      <c r="N22" s="115">
        <f t="shared" ref="N22:BY22" si="69">N23</f>
        <v>0</v>
      </c>
      <c r="O22" s="115">
        <f t="shared" si="69"/>
        <v>0</v>
      </c>
      <c r="P22" s="115">
        <f t="shared" si="69"/>
        <v>0</v>
      </c>
      <c r="Q22" s="115">
        <f t="shared" si="69"/>
        <v>0</v>
      </c>
      <c r="R22" s="115">
        <f t="shared" si="69"/>
        <v>0</v>
      </c>
      <c r="S22" s="115">
        <f t="shared" si="69"/>
        <v>0</v>
      </c>
      <c r="T22" s="115">
        <f t="shared" si="69"/>
        <v>0</v>
      </c>
      <c r="U22" s="115">
        <f t="shared" si="69"/>
        <v>0</v>
      </c>
      <c r="V22" s="115">
        <f t="shared" si="69"/>
        <v>0</v>
      </c>
      <c r="W22" s="115">
        <f t="shared" si="69"/>
        <v>0</v>
      </c>
      <c r="X22" s="115">
        <f t="shared" si="69"/>
        <v>0</v>
      </c>
      <c r="Y22" s="115">
        <f t="shared" si="69"/>
        <v>0</v>
      </c>
      <c r="Z22" s="115">
        <f t="shared" si="69"/>
        <v>0</v>
      </c>
      <c r="AA22" s="115">
        <f t="shared" si="69"/>
        <v>0</v>
      </c>
      <c r="AB22" s="115">
        <f t="shared" si="69"/>
        <v>0</v>
      </c>
      <c r="AC22" s="116">
        <f t="shared" si="69"/>
        <v>0</v>
      </c>
      <c r="AD22" s="115">
        <f t="shared" si="69"/>
        <v>0</v>
      </c>
      <c r="AE22" s="115">
        <f t="shared" si="69"/>
        <v>1</v>
      </c>
      <c r="AF22" s="115">
        <f t="shared" si="69"/>
        <v>29012.860800000002</v>
      </c>
      <c r="AG22" s="115">
        <f t="shared" si="69"/>
        <v>0</v>
      </c>
      <c r="AH22" s="115">
        <f t="shared" si="69"/>
        <v>0</v>
      </c>
      <c r="AI22" s="115">
        <f t="shared" si="69"/>
        <v>0</v>
      </c>
      <c r="AJ22" s="115">
        <f t="shared" si="69"/>
        <v>0</v>
      </c>
      <c r="AK22" s="115">
        <f t="shared" si="69"/>
        <v>0</v>
      </c>
      <c r="AL22" s="115">
        <f t="shared" si="69"/>
        <v>0</v>
      </c>
      <c r="AM22" s="115">
        <f t="shared" si="69"/>
        <v>0</v>
      </c>
      <c r="AN22" s="115">
        <f t="shared" si="69"/>
        <v>0</v>
      </c>
      <c r="AO22" s="115">
        <f t="shared" si="69"/>
        <v>0</v>
      </c>
      <c r="AP22" s="115">
        <f t="shared" si="69"/>
        <v>0</v>
      </c>
      <c r="AQ22" s="115">
        <f t="shared" si="69"/>
        <v>0</v>
      </c>
      <c r="AR22" s="115">
        <f t="shared" si="69"/>
        <v>0</v>
      </c>
      <c r="AS22" s="115">
        <f t="shared" si="69"/>
        <v>0</v>
      </c>
      <c r="AT22" s="115">
        <f t="shared" si="69"/>
        <v>0</v>
      </c>
      <c r="AU22" s="115">
        <f t="shared" si="69"/>
        <v>0</v>
      </c>
      <c r="AV22" s="115">
        <f t="shared" si="69"/>
        <v>0</v>
      </c>
      <c r="AW22" s="115">
        <f t="shared" si="69"/>
        <v>0</v>
      </c>
      <c r="AX22" s="115">
        <f t="shared" si="69"/>
        <v>0</v>
      </c>
      <c r="AY22" s="115">
        <f t="shared" si="69"/>
        <v>5</v>
      </c>
      <c r="AZ22" s="115">
        <f t="shared" si="69"/>
        <v>120886.92</v>
      </c>
      <c r="BA22" s="115">
        <f t="shared" si="69"/>
        <v>2</v>
      </c>
      <c r="BB22" s="115">
        <f t="shared" si="69"/>
        <v>58025.721600000004</v>
      </c>
      <c r="BC22" s="115">
        <f t="shared" si="69"/>
        <v>0</v>
      </c>
      <c r="BD22" s="115">
        <f t="shared" si="69"/>
        <v>0</v>
      </c>
      <c r="BE22" s="115">
        <f t="shared" si="69"/>
        <v>0</v>
      </c>
      <c r="BF22" s="115">
        <f t="shared" si="69"/>
        <v>0</v>
      </c>
      <c r="BG22" s="115">
        <f t="shared" si="69"/>
        <v>26</v>
      </c>
      <c r="BH22" s="115">
        <f t="shared" si="69"/>
        <v>754334.38079999993</v>
      </c>
      <c r="BI22" s="115">
        <f t="shared" si="69"/>
        <v>0</v>
      </c>
      <c r="BJ22" s="115">
        <f t="shared" si="69"/>
        <v>0</v>
      </c>
      <c r="BK22" s="115">
        <f t="shared" si="69"/>
        <v>0</v>
      </c>
      <c r="BL22" s="115">
        <f t="shared" si="69"/>
        <v>0</v>
      </c>
      <c r="BM22" s="115">
        <f t="shared" si="69"/>
        <v>0</v>
      </c>
      <c r="BN22" s="115">
        <f t="shared" si="69"/>
        <v>0</v>
      </c>
      <c r="BO22" s="115">
        <f t="shared" si="69"/>
        <v>0</v>
      </c>
      <c r="BP22" s="115">
        <f t="shared" si="69"/>
        <v>0</v>
      </c>
      <c r="BQ22" s="115">
        <f t="shared" si="69"/>
        <v>3</v>
      </c>
      <c r="BR22" s="115">
        <f t="shared" si="69"/>
        <v>87038.582399999999</v>
      </c>
      <c r="BS22" s="115">
        <f t="shared" si="69"/>
        <v>0</v>
      </c>
      <c r="BT22" s="115">
        <f t="shared" si="69"/>
        <v>0</v>
      </c>
      <c r="BU22" s="115">
        <f t="shared" si="69"/>
        <v>0</v>
      </c>
      <c r="BV22" s="115">
        <f t="shared" si="69"/>
        <v>0</v>
      </c>
      <c r="BW22" s="115">
        <f t="shared" si="69"/>
        <v>0</v>
      </c>
      <c r="BX22" s="115">
        <f t="shared" si="69"/>
        <v>0</v>
      </c>
      <c r="BY22" s="117">
        <f t="shared" si="69"/>
        <v>0</v>
      </c>
      <c r="BZ22" s="115">
        <f t="shared" ref="BZ22:CN22" si="70">BZ23</f>
        <v>0</v>
      </c>
      <c r="CA22" s="115">
        <f t="shared" si="70"/>
        <v>0</v>
      </c>
      <c r="CB22" s="115">
        <f t="shared" si="70"/>
        <v>0</v>
      </c>
      <c r="CC22" s="115">
        <f t="shared" si="70"/>
        <v>0</v>
      </c>
      <c r="CD22" s="115">
        <f t="shared" si="70"/>
        <v>0</v>
      </c>
      <c r="CE22" s="115">
        <f t="shared" si="70"/>
        <v>0</v>
      </c>
      <c r="CF22" s="115">
        <f t="shared" si="70"/>
        <v>0</v>
      </c>
      <c r="CG22" s="115">
        <f t="shared" si="70"/>
        <v>0</v>
      </c>
      <c r="CH22" s="115">
        <f t="shared" si="70"/>
        <v>0</v>
      </c>
      <c r="CI22" s="115">
        <f t="shared" si="70"/>
        <v>0</v>
      </c>
      <c r="CJ22" s="115">
        <f t="shared" si="70"/>
        <v>0</v>
      </c>
      <c r="CK22" s="115">
        <f t="shared" si="70"/>
        <v>0</v>
      </c>
      <c r="CL22" s="115">
        <f t="shared" si="70"/>
        <v>0</v>
      </c>
      <c r="CM22" s="115">
        <f t="shared" si="70"/>
        <v>37</v>
      </c>
      <c r="CN22" s="115">
        <f t="shared" si="70"/>
        <v>1049298.4656</v>
      </c>
      <c r="CO22" s="115">
        <v>13</v>
      </c>
      <c r="CP22" s="118">
        <v>314305.99199999997</v>
      </c>
      <c r="CQ22" s="119">
        <v>50</v>
      </c>
      <c r="CR22" s="119">
        <v>1363604.4575999998</v>
      </c>
    </row>
    <row r="23" spans="1:97" s="3" customFormat="1" ht="30" customHeight="1" x14ac:dyDescent="0.25">
      <c r="A23" s="121"/>
      <c r="B23" s="121">
        <v>11</v>
      </c>
      <c r="C23" s="122" t="s">
        <v>92</v>
      </c>
      <c r="D23" s="102" t="s">
        <v>93</v>
      </c>
      <c r="E23" s="84">
        <v>17622</v>
      </c>
      <c r="F23" s="123">
        <v>0.98</v>
      </c>
      <c r="G23" s="86"/>
      <c r="H23" s="87">
        <v>1</v>
      </c>
      <c r="I23" s="88">
        <v>1.4</v>
      </c>
      <c r="J23" s="88">
        <v>1.68</v>
      </c>
      <c r="K23" s="88">
        <v>2.23</v>
      </c>
      <c r="L23" s="89">
        <v>2.57</v>
      </c>
      <c r="M23" s="97"/>
      <c r="N23" s="71">
        <f>SUM(M23*$E23*$F23*$H23*$I23*$N$9)</f>
        <v>0</v>
      </c>
      <c r="O23" s="97"/>
      <c r="P23" s="71">
        <f>SUM(O23*$E23*$F23*$H23*$I23*$P$9)</f>
        <v>0</v>
      </c>
      <c r="Q23" s="90"/>
      <c r="R23" s="71">
        <f>SUM(Q23*$E23*$F23*$H23*$I23*$R$9)</f>
        <v>0</v>
      </c>
      <c r="S23" s="97"/>
      <c r="T23" s="71">
        <f>SUM(S23*$E23*$F23*$H23*$I23*$T$9)</f>
        <v>0</v>
      </c>
      <c r="U23" s="97"/>
      <c r="V23" s="71">
        <f>SUM(U23*$E23*$F23*$H23*$I23*$V$9)</f>
        <v>0</v>
      </c>
      <c r="W23" s="91"/>
      <c r="X23" s="124"/>
      <c r="Y23" s="97">
        <v>0</v>
      </c>
      <c r="Z23" s="71">
        <f>SUM(Y23*$E23*$F23*$H23*$I23*$Z$9)</f>
        <v>0</v>
      </c>
      <c r="AA23" s="90">
        <v>0</v>
      </c>
      <c r="AB23" s="71">
        <f>SUM(AA23*$E23*$F23*$H23*$I23*$AB$9)</f>
        <v>0</v>
      </c>
      <c r="AC23" s="90">
        <v>0</v>
      </c>
      <c r="AD23" s="71">
        <f>SUM(AC23*$E23*$F23*$H23*$J23*$AD$9)</f>
        <v>0</v>
      </c>
      <c r="AE23" s="90">
        <v>1</v>
      </c>
      <c r="AF23" s="71">
        <f>SUM(AE23*$E23*$F23*$H23*$J23*$AF$9)</f>
        <v>29012.860800000002</v>
      </c>
      <c r="AG23" s="90"/>
      <c r="AH23" s="71">
        <f>SUM(AG23*$E23*$F23*$H23*$I23*$AH$9)</f>
        <v>0</v>
      </c>
      <c r="AI23" s="97"/>
      <c r="AJ23" s="71">
        <f>SUM(AI23*$E23*$F23*$H23*$I23*$AJ$9)</f>
        <v>0</v>
      </c>
      <c r="AK23" s="97"/>
      <c r="AL23" s="71"/>
      <c r="AM23" s="97"/>
      <c r="AN23" s="71">
        <f>SUM(AM23*$E23*$F23*$H23*$I23*$AN$9)</f>
        <v>0</v>
      </c>
      <c r="AO23" s="97"/>
      <c r="AP23" s="71">
        <f>SUM(AO23*$E23*$F23*$H23*$I23*$AP$9)</f>
        <v>0</v>
      </c>
      <c r="AQ23" s="90"/>
      <c r="AR23" s="71">
        <f>SUM(AQ23*$E23*$F23*$H23*$I23*$AR$9)</f>
        <v>0</v>
      </c>
      <c r="AS23" s="97"/>
      <c r="AT23" s="71">
        <f>SUM(AS23*$E23*$F23*$H23*$I23*$AT$9)</f>
        <v>0</v>
      </c>
      <c r="AU23" s="97"/>
      <c r="AV23" s="71">
        <f>SUM(AU23*$E23*$F23*$H23*$I23*$AV$9)</f>
        <v>0</v>
      </c>
      <c r="AW23" s="97"/>
      <c r="AX23" s="71">
        <f>SUM(AW23*$E23*$F23*$H23*$I23*$AX$9)</f>
        <v>0</v>
      </c>
      <c r="AY23" s="71">
        <v>5</v>
      </c>
      <c r="AZ23" s="71">
        <f>SUM(AY23*$E23*$F23*$H23*$I23*$AZ$9)</f>
        <v>120886.92</v>
      </c>
      <c r="BA23" s="90">
        <v>2</v>
      </c>
      <c r="BB23" s="71">
        <f>SUM(BA23*$E23*$F23*$H23*$J23*$BB$9)</f>
        <v>58025.721600000004</v>
      </c>
      <c r="BC23" s="97"/>
      <c r="BD23" s="71">
        <f>SUM(BC23*$E23*$F23*$H23*$J23*$BD$9)</f>
        <v>0</v>
      </c>
      <c r="BE23" s="90"/>
      <c r="BF23" s="71">
        <f>SUM(BE23*$E23*$F23*$H23*$J23*$BF$9)</f>
        <v>0</v>
      </c>
      <c r="BG23" s="90">
        <v>26</v>
      </c>
      <c r="BH23" s="71">
        <f>SUM(BG23*$E23*$F23*$H23*$J23*$BH$9)</f>
        <v>754334.38079999993</v>
      </c>
      <c r="BI23" s="90"/>
      <c r="BJ23" s="71">
        <f>SUM(BI23*$E23*$F23*$H23*$J23*$BJ$9)</f>
        <v>0</v>
      </c>
      <c r="BK23" s="99"/>
      <c r="BL23" s="71"/>
      <c r="BM23" s="125"/>
      <c r="BN23" s="71">
        <f>SUM(BM23*$E23*$F23*$H23*$J23*$BN$9)</f>
        <v>0</v>
      </c>
      <c r="BO23" s="97"/>
      <c r="BP23" s="71">
        <f>SUM(BO23*$E23*$F23*$H23*$J23*$BP$9)</f>
        <v>0</v>
      </c>
      <c r="BQ23" s="90">
        <v>3</v>
      </c>
      <c r="BR23" s="71">
        <f>SUM(BQ23*$E23*$F23*$H23*$J23*$BR$9)</f>
        <v>87038.582399999999</v>
      </c>
      <c r="BS23" s="97"/>
      <c r="BT23" s="71">
        <f>SUM(BS23*$E23*$F23*$H23*$J23*$BT$9)</f>
        <v>0</v>
      </c>
      <c r="BU23" s="91"/>
      <c r="BV23" s="71">
        <f>SUM(BU23*$E23*$F23*$H23*$J23*$BV$9)</f>
        <v>0</v>
      </c>
      <c r="BW23" s="91"/>
      <c r="BX23" s="71">
        <f>(BW23*$E23*$F23*$H23*$J23*BX$9)</f>
        <v>0</v>
      </c>
      <c r="BY23" s="126"/>
      <c r="BZ23" s="71">
        <f>(BY23*$E23*$F23*$H23*$J23*BZ$9)</f>
        <v>0</v>
      </c>
      <c r="CA23" s="97"/>
      <c r="CB23" s="71">
        <f>(CA23*$E23*$F23*$H23*$K23*CB$9)</f>
        <v>0</v>
      </c>
      <c r="CC23" s="97"/>
      <c r="CD23" s="71">
        <f>(CC23*$E23*$F23*$H23*$L23*CD$9)</f>
        <v>0</v>
      </c>
      <c r="CE23" s="71"/>
      <c r="CF23" s="71">
        <f>(CE23*$E23*$F23*$H23*$J23*CF$9)</f>
        <v>0</v>
      </c>
      <c r="CG23" s="71"/>
      <c r="CH23" s="71">
        <f>(CG23*$E23*$F23*$H23*$I23*CH$9)</f>
        <v>0</v>
      </c>
      <c r="CI23" s="94"/>
      <c r="CJ23" s="94"/>
      <c r="CK23" s="94"/>
      <c r="CL23" s="94"/>
      <c r="CM23" s="95">
        <f>SUM(O23+M23+Q23+S23+Y23+W23+U23+AC23+AA23+AE23+BA23+BE23+AG23+AO23+AQ23+BO23+BQ23+BM23+BS23+BU23+BI23+AI23+AK23+AM23+BC23+BG23+AS23+AU23+AW23+AY23+BK23+BW23+BY23+CA23+CC23+CE23+CK23+CG23)</f>
        <v>37</v>
      </c>
      <c r="CN23" s="95">
        <f>SUM(P23+N23+R23+T23+Z23+X23+V23+AD23+AB23+AF23+BB23+BF23+AH23+AP23+AR23+BP23+BR23+BN23+BT23+BV23+BJ23+AJ23+AL23+AN23+BD23+BH23+AT23+AV23+AX23+AZ23+BL23+BX23+BZ23+CB23+CD23+CF23+CL23+CH23)</f>
        <v>1049298.4656</v>
      </c>
      <c r="CO23" s="71">
        <v>13</v>
      </c>
      <c r="CP23" s="72">
        <v>314305.99199999997</v>
      </c>
      <c r="CQ23" s="96">
        <v>50</v>
      </c>
      <c r="CR23" s="96">
        <v>1363604.4575999998</v>
      </c>
    </row>
    <row r="24" spans="1:97" s="120" customFormat="1" ht="18.75" customHeight="1" x14ac:dyDescent="0.25">
      <c r="A24" s="111">
        <v>4</v>
      </c>
      <c r="B24" s="111"/>
      <c r="C24" s="59" t="s">
        <v>94</v>
      </c>
      <c r="D24" s="112" t="s">
        <v>95</v>
      </c>
      <c r="E24" s="84">
        <v>17622</v>
      </c>
      <c r="F24" s="113">
        <v>0.89</v>
      </c>
      <c r="G24" s="114"/>
      <c r="H24" s="62"/>
      <c r="I24" s="75">
        <v>1.4</v>
      </c>
      <c r="J24" s="76">
        <v>1.68</v>
      </c>
      <c r="K24" s="76">
        <v>2.23</v>
      </c>
      <c r="L24" s="77">
        <v>2.57</v>
      </c>
      <c r="M24" s="116">
        <f>M25</f>
        <v>36</v>
      </c>
      <c r="N24" s="116">
        <f t="shared" ref="N24:BY24" si="71">N25</f>
        <v>790452.43199999991</v>
      </c>
      <c r="O24" s="116">
        <f t="shared" si="71"/>
        <v>0</v>
      </c>
      <c r="P24" s="116">
        <f t="shared" si="71"/>
        <v>0</v>
      </c>
      <c r="Q24" s="116">
        <f t="shared" si="71"/>
        <v>0</v>
      </c>
      <c r="R24" s="116">
        <f t="shared" si="71"/>
        <v>0</v>
      </c>
      <c r="S24" s="116">
        <f t="shared" si="71"/>
        <v>0</v>
      </c>
      <c r="T24" s="116">
        <f t="shared" si="71"/>
        <v>0</v>
      </c>
      <c r="U24" s="116">
        <f t="shared" si="71"/>
        <v>0</v>
      </c>
      <c r="V24" s="116">
        <f t="shared" si="71"/>
        <v>0</v>
      </c>
      <c r="W24" s="116">
        <f t="shared" si="71"/>
        <v>0</v>
      </c>
      <c r="X24" s="116">
        <f t="shared" si="71"/>
        <v>0</v>
      </c>
      <c r="Y24" s="116">
        <f t="shared" si="71"/>
        <v>0</v>
      </c>
      <c r="Z24" s="116">
        <f t="shared" si="71"/>
        <v>0</v>
      </c>
      <c r="AA24" s="116">
        <f t="shared" si="71"/>
        <v>14</v>
      </c>
      <c r="AB24" s="116">
        <f t="shared" si="71"/>
        <v>307398.16799999995</v>
      </c>
      <c r="AC24" s="116">
        <f t="shared" si="71"/>
        <v>0</v>
      </c>
      <c r="AD24" s="116">
        <f t="shared" si="71"/>
        <v>0</v>
      </c>
      <c r="AE24" s="116">
        <f t="shared" si="71"/>
        <v>27</v>
      </c>
      <c r="AF24" s="116">
        <f t="shared" si="71"/>
        <v>711407.1888</v>
      </c>
      <c r="AG24" s="116">
        <f t="shared" si="71"/>
        <v>0</v>
      </c>
      <c r="AH24" s="116">
        <f t="shared" si="71"/>
        <v>0</v>
      </c>
      <c r="AI24" s="116">
        <f t="shared" si="71"/>
        <v>0</v>
      </c>
      <c r="AJ24" s="116">
        <f t="shared" si="71"/>
        <v>0</v>
      </c>
      <c r="AK24" s="116">
        <f t="shared" si="71"/>
        <v>0</v>
      </c>
      <c r="AL24" s="116">
        <f t="shared" si="71"/>
        <v>0</v>
      </c>
      <c r="AM24" s="116">
        <f t="shared" si="71"/>
        <v>0</v>
      </c>
      <c r="AN24" s="116">
        <f t="shared" si="71"/>
        <v>0</v>
      </c>
      <c r="AO24" s="116">
        <f t="shared" si="71"/>
        <v>0</v>
      </c>
      <c r="AP24" s="116">
        <f t="shared" si="71"/>
        <v>0</v>
      </c>
      <c r="AQ24" s="116">
        <f t="shared" si="71"/>
        <v>10</v>
      </c>
      <c r="AR24" s="116">
        <f t="shared" si="71"/>
        <v>219570.11999999997</v>
      </c>
      <c r="AS24" s="116">
        <f t="shared" si="71"/>
        <v>0</v>
      </c>
      <c r="AT24" s="116">
        <f t="shared" si="71"/>
        <v>0</v>
      </c>
      <c r="AU24" s="116">
        <f t="shared" si="71"/>
        <v>0</v>
      </c>
      <c r="AV24" s="116">
        <f t="shared" si="71"/>
        <v>0</v>
      </c>
      <c r="AW24" s="116">
        <f t="shared" si="71"/>
        <v>0</v>
      </c>
      <c r="AX24" s="116">
        <f t="shared" si="71"/>
        <v>0</v>
      </c>
      <c r="AY24" s="116">
        <f t="shared" si="71"/>
        <v>60</v>
      </c>
      <c r="AZ24" s="116">
        <f t="shared" si="71"/>
        <v>1317420.72</v>
      </c>
      <c r="BA24" s="116">
        <f t="shared" si="71"/>
        <v>15</v>
      </c>
      <c r="BB24" s="116">
        <f t="shared" si="71"/>
        <v>395226.21600000001</v>
      </c>
      <c r="BC24" s="116">
        <f t="shared" si="71"/>
        <v>0</v>
      </c>
      <c r="BD24" s="116">
        <f t="shared" si="71"/>
        <v>0</v>
      </c>
      <c r="BE24" s="116">
        <f t="shared" si="71"/>
        <v>1</v>
      </c>
      <c r="BF24" s="116">
        <f t="shared" si="71"/>
        <v>26348.414399999998</v>
      </c>
      <c r="BG24" s="116">
        <f t="shared" si="71"/>
        <v>0</v>
      </c>
      <c r="BH24" s="116">
        <f t="shared" si="71"/>
        <v>0</v>
      </c>
      <c r="BI24" s="116">
        <f t="shared" si="71"/>
        <v>0</v>
      </c>
      <c r="BJ24" s="116">
        <f t="shared" si="71"/>
        <v>0</v>
      </c>
      <c r="BK24" s="116">
        <f t="shared" si="71"/>
        <v>0</v>
      </c>
      <c r="BL24" s="116">
        <f t="shared" si="71"/>
        <v>0</v>
      </c>
      <c r="BM24" s="116">
        <f t="shared" si="71"/>
        <v>0</v>
      </c>
      <c r="BN24" s="116">
        <f t="shared" si="71"/>
        <v>0</v>
      </c>
      <c r="BO24" s="116">
        <f t="shared" si="71"/>
        <v>0</v>
      </c>
      <c r="BP24" s="116">
        <f t="shared" si="71"/>
        <v>0</v>
      </c>
      <c r="BQ24" s="116">
        <f t="shared" si="71"/>
        <v>2</v>
      </c>
      <c r="BR24" s="116">
        <f t="shared" si="71"/>
        <v>52696.828799999996</v>
      </c>
      <c r="BS24" s="116">
        <f t="shared" si="71"/>
        <v>11</v>
      </c>
      <c r="BT24" s="116">
        <f t="shared" si="71"/>
        <v>289832.55839999998</v>
      </c>
      <c r="BU24" s="116">
        <f t="shared" si="71"/>
        <v>4</v>
      </c>
      <c r="BV24" s="116">
        <f t="shared" si="71"/>
        <v>105393.65759999999</v>
      </c>
      <c r="BW24" s="116">
        <f t="shared" si="71"/>
        <v>29</v>
      </c>
      <c r="BX24" s="116">
        <f t="shared" si="71"/>
        <v>764104.01760000002</v>
      </c>
      <c r="BY24" s="117">
        <f t="shared" si="71"/>
        <v>5</v>
      </c>
      <c r="BZ24" s="116">
        <f t="shared" ref="BZ24:CN24" si="72">BZ25</f>
        <v>131742.07199999999</v>
      </c>
      <c r="CA24" s="116">
        <f t="shared" si="72"/>
        <v>60</v>
      </c>
      <c r="CB24" s="116">
        <f t="shared" si="72"/>
        <v>2098463.0040000002</v>
      </c>
      <c r="CC24" s="116">
        <f t="shared" si="72"/>
        <v>25</v>
      </c>
      <c r="CD24" s="116">
        <f t="shared" si="72"/>
        <v>1007670.0149999999</v>
      </c>
      <c r="CE24" s="116">
        <f t="shared" si="72"/>
        <v>0</v>
      </c>
      <c r="CF24" s="116">
        <f t="shared" si="72"/>
        <v>0</v>
      </c>
      <c r="CG24" s="116">
        <f t="shared" si="72"/>
        <v>0</v>
      </c>
      <c r="CH24" s="116">
        <f t="shared" si="72"/>
        <v>0</v>
      </c>
      <c r="CI24" s="116">
        <f t="shared" si="72"/>
        <v>0</v>
      </c>
      <c r="CJ24" s="116">
        <f t="shared" si="72"/>
        <v>0</v>
      </c>
      <c r="CK24" s="116">
        <f t="shared" si="72"/>
        <v>0</v>
      </c>
      <c r="CL24" s="116">
        <f t="shared" si="72"/>
        <v>0</v>
      </c>
      <c r="CM24" s="116">
        <f t="shared" si="72"/>
        <v>299</v>
      </c>
      <c r="CN24" s="116">
        <f t="shared" si="72"/>
        <v>8217725.4125999985</v>
      </c>
      <c r="CO24" s="116">
        <v>900</v>
      </c>
      <c r="CP24" s="127">
        <v>20805994.0638</v>
      </c>
      <c r="CQ24" s="79">
        <v>1199</v>
      </c>
      <c r="CR24" s="79">
        <v>29023719.476399999</v>
      </c>
    </row>
    <row r="25" spans="1:97" s="4" customFormat="1" ht="22.5" customHeight="1" x14ac:dyDescent="0.25">
      <c r="A25" s="128"/>
      <c r="B25" s="128">
        <v>12</v>
      </c>
      <c r="C25" s="122" t="s">
        <v>96</v>
      </c>
      <c r="D25" s="83" t="s">
        <v>97</v>
      </c>
      <c r="E25" s="84">
        <v>17622</v>
      </c>
      <c r="F25" s="88">
        <v>0.89</v>
      </c>
      <c r="G25" s="86"/>
      <c r="H25" s="129">
        <v>1</v>
      </c>
      <c r="I25" s="88">
        <v>1.4</v>
      </c>
      <c r="J25" s="88">
        <v>1.68</v>
      </c>
      <c r="K25" s="88">
        <v>2.23</v>
      </c>
      <c r="L25" s="89">
        <v>2.57</v>
      </c>
      <c r="M25" s="90">
        <v>36</v>
      </c>
      <c r="N25" s="71">
        <f>SUM(M25*$E25*$F25*$H25*$I25*$N$9)</f>
        <v>790452.43199999991</v>
      </c>
      <c r="O25" s="91"/>
      <c r="P25" s="71">
        <f>SUM(O25*$E25*$F25*$H25*$I25*$P$9)</f>
        <v>0</v>
      </c>
      <c r="Q25" s="71"/>
      <c r="R25" s="71">
        <f>SUM(Q25*$E25*$F25*$H25*$I25*$R$9)</f>
        <v>0</v>
      </c>
      <c r="S25" s="91"/>
      <c r="T25" s="71">
        <f>SUM(S25*$E25*$F25*$H25*$I25*$T$9)</f>
        <v>0</v>
      </c>
      <c r="U25" s="91"/>
      <c r="V25" s="71">
        <f>SUM(U25*$E25*$F25*$H25*$I25*$V$9)</f>
        <v>0</v>
      </c>
      <c r="W25" s="91"/>
      <c r="X25" s="71"/>
      <c r="Y25" s="71"/>
      <c r="Z25" s="71">
        <f>SUM(Y25*$E25*$F25*$H25*$I25*$Z$9)</f>
        <v>0</v>
      </c>
      <c r="AA25" s="71">
        <v>14</v>
      </c>
      <c r="AB25" s="71">
        <f>SUM(AA25*$E25*$F25*$H25*$I25*$AB$9)</f>
        <v>307398.16799999995</v>
      </c>
      <c r="AC25" s="71">
        <v>0</v>
      </c>
      <c r="AD25" s="71">
        <f>SUM(AC25*$E25*$F25*$H25*$J25*$AD$9)</f>
        <v>0</v>
      </c>
      <c r="AE25" s="71">
        <v>27</v>
      </c>
      <c r="AF25" s="71">
        <f>SUM(AE25*$E25*$F25*$H25*$J25*$AF$9)</f>
        <v>711407.1888</v>
      </c>
      <c r="AG25" s="71"/>
      <c r="AH25" s="71">
        <f>SUM(AG25*$E25*$F25*$H25*$I25*$AH$9)</f>
        <v>0</v>
      </c>
      <c r="AI25" s="91"/>
      <c r="AJ25" s="71">
        <f>SUM(AI25*$E25*$F25*$H25*$I25*$AJ$9)</f>
        <v>0</v>
      </c>
      <c r="AK25" s="91"/>
      <c r="AL25" s="71"/>
      <c r="AM25" s="91"/>
      <c r="AN25" s="71">
        <f>SUM(AM25*$E25*$F25*$H25*$I25*$AN$9)</f>
        <v>0</v>
      </c>
      <c r="AO25" s="91"/>
      <c r="AP25" s="71">
        <f>SUM(AO25*$E25*$F25*$H25*$I25*$AP$9)</f>
        <v>0</v>
      </c>
      <c r="AQ25" s="71">
        <v>10</v>
      </c>
      <c r="AR25" s="71">
        <f>SUM(AQ25*$E25*$F25*$H25*$I25*$AR$9)</f>
        <v>219570.11999999997</v>
      </c>
      <c r="AS25" s="91"/>
      <c r="AT25" s="71">
        <f>SUM(AS25*$E25*$F25*$H25*$I25*$AT$9)</f>
        <v>0</v>
      </c>
      <c r="AU25" s="91"/>
      <c r="AV25" s="71">
        <f>SUM(AU25*$E25*$F25*$H25*$I25*$AV$9)</f>
        <v>0</v>
      </c>
      <c r="AW25" s="71"/>
      <c r="AX25" s="71">
        <f>SUM(AW25*$E25*$F25*$H25*$I25*$AX$9)</f>
        <v>0</v>
      </c>
      <c r="AY25" s="71">
        <v>60</v>
      </c>
      <c r="AZ25" s="71">
        <f>SUM(AY25*$E25*$F25*$H25*$I25*$AZ$9)</f>
        <v>1317420.72</v>
      </c>
      <c r="BA25" s="71">
        <v>15</v>
      </c>
      <c r="BB25" s="71">
        <f>SUM(BA25*$E25*$F25*$H25*$J25*$BB$9)</f>
        <v>395226.21600000001</v>
      </c>
      <c r="BC25" s="91"/>
      <c r="BD25" s="71">
        <f>SUM(BC25*$E25*$F25*$H25*$J25*$BD$9)</f>
        <v>0</v>
      </c>
      <c r="BE25" s="130">
        <v>1</v>
      </c>
      <c r="BF25" s="71">
        <f>SUM(BE25*$E25*$F25*$H25*$J25*$BF$9)</f>
        <v>26348.414399999998</v>
      </c>
      <c r="BG25" s="71"/>
      <c r="BH25" s="71">
        <f>SUM(BG25*$E25*$F25*$H25*$J25*$BH$9)</f>
        <v>0</v>
      </c>
      <c r="BI25" s="71"/>
      <c r="BJ25" s="71">
        <f>SUM(BI25*$E25*$F25*$H25*$J25*$BJ$9)</f>
        <v>0</v>
      </c>
      <c r="BK25" s="131"/>
      <c r="BL25" s="71"/>
      <c r="BM25" s="93"/>
      <c r="BN25" s="71">
        <f>SUM(BM25*$E25*$F25*$H25*$J25*$BN$9)</f>
        <v>0</v>
      </c>
      <c r="BO25" s="91"/>
      <c r="BP25" s="71">
        <f>SUM(BO25*$E25*$F25*$H25*$J25*$BP$9)</f>
        <v>0</v>
      </c>
      <c r="BQ25" s="71">
        <v>2</v>
      </c>
      <c r="BR25" s="71">
        <f>SUM(BQ25*$E25*$F25*$H25*$J25*$BR$9)</f>
        <v>52696.828799999996</v>
      </c>
      <c r="BS25" s="130">
        <v>11</v>
      </c>
      <c r="BT25" s="71">
        <f>SUM(BS25*$E25*$F25*$H25*$J25*$BT$9)</f>
        <v>289832.55839999998</v>
      </c>
      <c r="BU25" s="130">
        <v>4</v>
      </c>
      <c r="BV25" s="71">
        <f>SUM(BU25*$E25*$F25*$H25*$J25*$BV$9)</f>
        <v>105393.65759999999</v>
      </c>
      <c r="BW25" s="71">
        <v>29</v>
      </c>
      <c r="BX25" s="71">
        <f>(BW25*$E25*$F25*$H25*$J25*BX$9)</f>
        <v>764104.01760000002</v>
      </c>
      <c r="BY25" s="71">
        <v>5</v>
      </c>
      <c r="BZ25" s="71">
        <f>(BY25*$E25*$F25*$H25*$J25*BZ$9)</f>
        <v>131742.07199999999</v>
      </c>
      <c r="CA25" s="130">
        <v>60</v>
      </c>
      <c r="CB25" s="71">
        <f>(CA25*$E25*$F25*$H25*$K25*CB$9)</f>
        <v>2098463.0040000002</v>
      </c>
      <c r="CC25" s="130">
        <v>25</v>
      </c>
      <c r="CD25" s="71">
        <f>(CC25*$E25*$F25*$H25*$L25*CD$9)</f>
        <v>1007670.0149999999</v>
      </c>
      <c r="CE25" s="71"/>
      <c r="CF25" s="71">
        <f>(CE25*$E25*$F25*$H25*$J25*CF$9)</f>
        <v>0</v>
      </c>
      <c r="CG25" s="71"/>
      <c r="CH25" s="71">
        <f>(CG25*$E25*$F25*$H25*$I25*CH$9)</f>
        <v>0</v>
      </c>
      <c r="CI25" s="94"/>
      <c r="CJ25" s="94"/>
      <c r="CK25" s="94"/>
      <c r="CL25" s="94"/>
      <c r="CM25" s="95">
        <f>SUM(O25+M25+Q25+S25+Y25+W25+U25+AC25+AA25+AE25+BA25+BE25+AG25+AO25+AQ25+BO25+BQ25+BM25+BS25+BU25+BI25+AI25+AK25+AM25+BC25+BG25+AS25+AU25+AW25+AY25+BK25+BW25+BY25+CA25+CC25+CE25+CK25+CG25)</f>
        <v>299</v>
      </c>
      <c r="CN25" s="95">
        <f>SUM(P25+N25+R25+T25+Z25+X25+V25+AD25+AB25+AF25+BB25+BF25+AH25+AP25+AR25+BP25+BR25+BN25+BT25+BV25+BJ25+AJ25+AL25+AN25+BD25+BH25+AT25+AV25+AX25+AZ25+BL25+BX25+BZ25+CB25+CD25+CF25+CL25+CH25)</f>
        <v>8217725.4125999985</v>
      </c>
      <c r="CO25" s="71">
        <v>900</v>
      </c>
      <c r="CP25" s="72">
        <v>20805994.0638</v>
      </c>
      <c r="CQ25" s="96">
        <v>1199</v>
      </c>
      <c r="CR25" s="96">
        <v>29023719.476399999</v>
      </c>
    </row>
    <row r="26" spans="1:97" s="1" customFormat="1" ht="18.75" customHeight="1" x14ac:dyDescent="0.25">
      <c r="A26" s="58">
        <v>5</v>
      </c>
      <c r="B26" s="58"/>
      <c r="C26" s="59" t="s">
        <v>98</v>
      </c>
      <c r="D26" s="74" t="s">
        <v>99</v>
      </c>
      <c r="E26" s="84">
        <v>17622</v>
      </c>
      <c r="F26" s="132">
        <v>1.0900000000000001</v>
      </c>
      <c r="G26" s="114"/>
      <c r="H26" s="62"/>
      <c r="I26" s="75">
        <v>1.4</v>
      </c>
      <c r="J26" s="76">
        <v>1.68</v>
      </c>
      <c r="K26" s="76">
        <v>2.23</v>
      </c>
      <c r="L26" s="77">
        <v>2.57</v>
      </c>
      <c r="M26" s="133">
        <f>SUM(M27:M29)</f>
        <v>0</v>
      </c>
      <c r="N26" s="133">
        <f t="shared" ref="N26:BY26" si="73">SUM(N27:N29)</f>
        <v>0</v>
      </c>
      <c r="O26" s="133">
        <f t="shared" si="73"/>
        <v>0</v>
      </c>
      <c r="P26" s="133">
        <f t="shared" si="73"/>
        <v>0</v>
      </c>
      <c r="Q26" s="133">
        <f t="shared" si="73"/>
        <v>65</v>
      </c>
      <c r="R26" s="133">
        <f t="shared" si="73"/>
        <v>2606470.02</v>
      </c>
      <c r="S26" s="133">
        <f t="shared" si="73"/>
        <v>0</v>
      </c>
      <c r="T26" s="133">
        <f t="shared" si="73"/>
        <v>0</v>
      </c>
      <c r="U26" s="133">
        <f t="shared" si="73"/>
        <v>0</v>
      </c>
      <c r="V26" s="133">
        <f t="shared" si="73"/>
        <v>0</v>
      </c>
      <c r="W26" s="133">
        <f t="shared" si="73"/>
        <v>0</v>
      </c>
      <c r="X26" s="133">
        <f t="shared" si="73"/>
        <v>0</v>
      </c>
      <c r="Y26" s="133">
        <f t="shared" si="73"/>
        <v>0</v>
      </c>
      <c r="Z26" s="133">
        <f t="shared" si="73"/>
        <v>0</v>
      </c>
      <c r="AA26" s="133">
        <f t="shared" si="73"/>
        <v>5</v>
      </c>
      <c r="AB26" s="133">
        <f t="shared" si="73"/>
        <v>149258.34</v>
      </c>
      <c r="AC26" s="133">
        <f t="shared" si="73"/>
        <v>0</v>
      </c>
      <c r="AD26" s="133">
        <f t="shared" si="73"/>
        <v>0</v>
      </c>
      <c r="AE26" s="133">
        <f t="shared" si="73"/>
        <v>5</v>
      </c>
      <c r="AF26" s="133">
        <f t="shared" si="73"/>
        <v>134702.568</v>
      </c>
      <c r="AG26" s="133">
        <f t="shared" si="73"/>
        <v>0</v>
      </c>
      <c r="AH26" s="133">
        <f t="shared" si="73"/>
        <v>0</v>
      </c>
      <c r="AI26" s="133">
        <f t="shared" si="73"/>
        <v>0</v>
      </c>
      <c r="AJ26" s="133">
        <f t="shared" si="73"/>
        <v>0</v>
      </c>
      <c r="AK26" s="133">
        <f t="shared" si="73"/>
        <v>0</v>
      </c>
      <c r="AL26" s="133">
        <f t="shared" si="73"/>
        <v>0</v>
      </c>
      <c r="AM26" s="133">
        <f t="shared" si="73"/>
        <v>0</v>
      </c>
      <c r="AN26" s="133">
        <f t="shared" si="73"/>
        <v>0</v>
      </c>
      <c r="AO26" s="133">
        <f t="shared" si="73"/>
        <v>0</v>
      </c>
      <c r="AP26" s="133">
        <f t="shared" si="73"/>
        <v>0</v>
      </c>
      <c r="AQ26" s="133">
        <f t="shared" si="73"/>
        <v>0</v>
      </c>
      <c r="AR26" s="133">
        <f t="shared" si="73"/>
        <v>0</v>
      </c>
      <c r="AS26" s="133">
        <f t="shared" si="73"/>
        <v>0</v>
      </c>
      <c r="AT26" s="133">
        <f t="shared" si="73"/>
        <v>0</v>
      </c>
      <c r="AU26" s="133">
        <f t="shared" si="73"/>
        <v>0</v>
      </c>
      <c r="AV26" s="133">
        <f t="shared" si="73"/>
        <v>0</v>
      </c>
      <c r="AW26" s="133">
        <f t="shared" si="73"/>
        <v>0</v>
      </c>
      <c r="AX26" s="133">
        <f t="shared" si="73"/>
        <v>0</v>
      </c>
      <c r="AY26" s="133">
        <f t="shared" si="73"/>
        <v>5</v>
      </c>
      <c r="AZ26" s="133">
        <f t="shared" si="73"/>
        <v>149258.34</v>
      </c>
      <c r="BA26" s="133">
        <f t="shared" si="73"/>
        <v>2</v>
      </c>
      <c r="BB26" s="133">
        <f t="shared" si="73"/>
        <v>53881.027199999997</v>
      </c>
      <c r="BC26" s="133">
        <f t="shared" si="73"/>
        <v>0</v>
      </c>
      <c r="BD26" s="133">
        <f t="shared" si="73"/>
        <v>0</v>
      </c>
      <c r="BE26" s="133">
        <f t="shared" si="73"/>
        <v>1</v>
      </c>
      <c r="BF26" s="133">
        <f t="shared" si="73"/>
        <v>71347.953600000008</v>
      </c>
      <c r="BG26" s="133">
        <f t="shared" si="73"/>
        <v>0</v>
      </c>
      <c r="BH26" s="133">
        <f t="shared" si="73"/>
        <v>0</v>
      </c>
      <c r="BI26" s="133">
        <f t="shared" si="73"/>
        <v>0</v>
      </c>
      <c r="BJ26" s="133">
        <f t="shared" si="73"/>
        <v>0</v>
      </c>
      <c r="BK26" s="133">
        <f t="shared" si="73"/>
        <v>0</v>
      </c>
      <c r="BL26" s="133">
        <f t="shared" si="73"/>
        <v>0</v>
      </c>
      <c r="BM26" s="133">
        <f t="shared" si="73"/>
        <v>0</v>
      </c>
      <c r="BN26" s="133">
        <f t="shared" si="73"/>
        <v>0</v>
      </c>
      <c r="BO26" s="133">
        <f t="shared" si="73"/>
        <v>0</v>
      </c>
      <c r="BP26" s="133">
        <f t="shared" si="73"/>
        <v>0</v>
      </c>
      <c r="BQ26" s="133">
        <f t="shared" si="73"/>
        <v>6</v>
      </c>
      <c r="BR26" s="133">
        <f t="shared" si="73"/>
        <v>250457.96160000001</v>
      </c>
      <c r="BS26" s="133">
        <f t="shared" si="73"/>
        <v>0</v>
      </c>
      <c r="BT26" s="133">
        <f t="shared" si="73"/>
        <v>0</v>
      </c>
      <c r="BU26" s="133">
        <f t="shared" si="73"/>
        <v>0</v>
      </c>
      <c r="BV26" s="133">
        <f t="shared" si="73"/>
        <v>0</v>
      </c>
      <c r="BW26" s="133">
        <f t="shared" si="73"/>
        <v>4</v>
      </c>
      <c r="BX26" s="133">
        <f t="shared" si="73"/>
        <v>107762.05439999999</v>
      </c>
      <c r="BY26" s="117">
        <f t="shared" si="73"/>
        <v>0</v>
      </c>
      <c r="BZ26" s="133">
        <f t="shared" ref="BZ26:CN26" si="74">SUM(BZ27:BZ29)</f>
        <v>0</v>
      </c>
      <c r="CA26" s="133">
        <f t="shared" si="74"/>
        <v>0</v>
      </c>
      <c r="CB26" s="133">
        <f t="shared" si="74"/>
        <v>0</v>
      </c>
      <c r="CC26" s="133">
        <f t="shared" si="74"/>
        <v>4</v>
      </c>
      <c r="CD26" s="133">
        <f t="shared" si="74"/>
        <v>164850.2856</v>
      </c>
      <c r="CE26" s="133">
        <f t="shared" si="74"/>
        <v>0</v>
      </c>
      <c r="CF26" s="133">
        <f t="shared" si="74"/>
        <v>0</v>
      </c>
      <c r="CG26" s="133">
        <f t="shared" si="74"/>
        <v>0</v>
      </c>
      <c r="CH26" s="133">
        <f t="shared" si="74"/>
        <v>0</v>
      </c>
      <c r="CI26" s="133">
        <f t="shared" si="74"/>
        <v>0</v>
      </c>
      <c r="CJ26" s="133">
        <f t="shared" si="74"/>
        <v>0</v>
      </c>
      <c r="CK26" s="133">
        <f t="shared" si="74"/>
        <v>0</v>
      </c>
      <c r="CL26" s="133">
        <f t="shared" si="74"/>
        <v>0</v>
      </c>
      <c r="CM26" s="133">
        <f t="shared" si="74"/>
        <v>97</v>
      </c>
      <c r="CN26" s="133">
        <f t="shared" si="74"/>
        <v>3687988.5504000001</v>
      </c>
      <c r="CO26" s="133">
        <v>71</v>
      </c>
      <c r="CP26" s="134">
        <v>1929071.5290000001</v>
      </c>
      <c r="CQ26" s="117">
        <v>168</v>
      </c>
      <c r="CR26" s="117">
        <v>5617060.0794000002</v>
      </c>
      <c r="CS26" s="3"/>
    </row>
    <row r="27" spans="1:97" s="3" customFormat="1" ht="18.75" customHeight="1" x14ac:dyDescent="0.25">
      <c r="A27" s="121"/>
      <c r="B27" s="121">
        <v>13</v>
      </c>
      <c r="C27" s="122" t="s">
        <v>100</v>
      </c>
      <c r="D27" s="102" t="s">
        <v>101</v>
      </c>
      <c r="E27" s="84">
        <v>17622</v>
      </c>
      <c r="F27" s="85">
        <v>0.91</v>
      </c>
      <c r="G27" s="86"/>
      <c r="H27" s="87">
        <v>1</v>
      </c>
      <c r="I27" s="88">
        <v>1.4</v>
      </c>
      <c r="J27" s="88">
        <v>1.68</v>
      </c>
      <c r="K27" s="88">
        <v>2.23</v>
      </c>
      <c r="L27" s="89">
        <v>2.57</v>
      </c>
      <c r="M27" s="97"/>
      <c r="N27" s="71">
        <f t="shared" ref="N27:N29" si="75">SUM(M27*$E27*$F27*$H27*$I27*$N$9)</f>
        <v>0</v>
      </c>
      <c r="O27" s="91"/>
      <c r="P27" s="71">
        <f>SUM(O27*$E27*$F27*$H27*$I27*$P$9)</f>
        <v>0</v>
      </c>
      <c r="Q27" s="71">
        <v>34</v>
      </c>
      <c r="R27" s="71">
        <f>SUM(Q27*$E27*$F27*$H27*$I27*$R$9)</f>
        <v>763314.55200000003</v>
      </c>
      <c r="S27" s="91"/>
      <c r="T27" s="71">
        <f>SUM(S27*$E27*$F27*$H27*$I27*$T$9)</f>
        <v>0</v>
      </c>
      <c r="U27" s="91"/>
      <c r="V27" s="71">
        <f>SUM(U27*$E27*$F27*$H27*$I27*$V$9)</f>
        <v>0</v>
      </c>
      <c r="W27" s="91"/>
      <c r="X27" s="71"/>
      <c r="Y27" s="91">
        <v>0</v>
      </c>
      <c r="Z27" s="71">
        <f>SUM(Y27*$E27*$F27*$H27*$I27*$Z$9)</f>
        <v>0</v>
      </c>
      <c r="AA27" s="71">
        <v>4</v>
      </c>
      <c r="AB27" s="71">
        <f>SUM(AA27*$E27*$F27*$H27*$I27*$AB$9)</f>
        <v>89801.712</v>
      </c>
      <c r="AC27" s="71">
        <v>0</v>
      </c>
      <c r="AD27" s="71">
        <f>SUM(AC27*$E27*$F27*$H27*$J27*$AD$9)</f>
        <v>0</v>
      </c>
      <c r="AE27" s="71">
        <v>5</v>
      </c>
      <c r="AF27" s="71">
        <f>SUM(AE27*$E27*$F27*$H27*$J27*$AF$9)</f>
        <v>134702.568</v>
      </c>
      <c r="AG27" s="71"/>
      <c r="AH27" s="71">
        <f>SUM(AG27*$E27*$F27*$H27*$I27*$AH$9)</f>
        <v>0</v>
      </c>
      <c r="AI27" s="91"/>
      <c r="AJ27" s="71">
        <f>SUM(AI27*$E27*$F27*$H27*$I27*$AJ$9)</f>
        <v>0</v>
      </c>
      <c r="AK27" s="91"/>
      <c r="AL27" s="71"/>
      <c r="AM27" s="91"/>
      <c r="AN27" s="71">
        <f>SUM(AM27*$E27*$F27*$H27*$I27*$AN$9)</f>
        <v>0</v>
      </c>
      <c r="AO27" s="91"/>
      <c r="AP27" s="71">
        <f>SUM(AO27*$E27*$F27*$H27*$I27*$AP$9)</f>
        <v>0</v>
      </c>
      <c r="AQ27" s="71"/>
      <c r="AR27" s="71">
        <f>SUM(AQ27*$E27*$F27*$H27*$I27*$AR$9)</f>
        <v>0</v>
      </c>
      <c r="AS27" s="91"/>
      <c r="AT27" s="71">
        <f>SUM(AS27*$E27*$F27*$H27*$I27*$AT$9)</f>
        <v>0</v>
      </c>
      <c r="AU27" s="91"/>
      <c r="AV27" s="71">
        <f>SUM(AU27*$E27*$F27*$H27*$I27*$AV$9)</f>
        <v>0</v>
      </c>
      <c r="AW27" s="71"/>
      <c r="AX27" s="71">
        <f>SUM(AW27*$E27*$F27*$H27*$I27*$AX$9)</f>
        <v>0</v>
      </c>
      <c r="AY27" s="71">
        <v>4</v>
      </c>
      <c r="AZ27" s="71">
        <f>SUM(AY27*$E27*$F27*$H27*$I27*$AZ$9)</f>
        <v>89801.712</v>
      </c>
      <c r="BA27" s="71">
        <v>2</v>
      </c>
      <c r="BB27" s="71">
        <f>SUM(BA27*$E27*$F27*$H27*$J27*$BB$9)</f>
        <v>53881.027199999997</v>
      </c>
      <c r="BC27" s="91"/>
      <c r="BD27" s="71">
        <f>SUM(BC27*$E27*$F27*$H27*$J27*$BD$9)</f>
        <v>0</v>
      </c>
      <c r="BE27" s="130"/>
      <c r="BF27" s="71">
        <f>SUM(BE27*$E27*$F27*$H27*$J27*$BF$9)</f>
        <v>0</v>
      </c>
      <c r="BG27" s="71"/>
      <c r="BH27" s="71">
        <f>SUM(BG27*$E27*$F27*$H27*$J27*$BH$9)</f>
        <v>0</v>
      </c>
      <c r="BI27" s="92"/>
      <c r="BJ27" s="71">
        <f>SUM(BI27*$E27*$F27*$H27*$J27*$BJ$9)</f>
        <v>0</v>
      </c>
      <c r="BK27" s="92"/>
      <c r="BL27" s="71"/>
      <c r="BM27" s="71"/>
      <c r="BN27" s="71">
        <f>SUM(BM27*$E27*$F27*$H27*$J27*$BN$9)</f>
        <v>0</v>
      </c>
      <c r="BO27" s="91"/>
      <c r="BP27" s="71">
        <f>SUM(BO27*$E27*$F27*$H27*$J27*$BP$9)</f>
        <v>0</v>
      </c>
      <c r="BQ27" s="71">
        <v>4</v>
      </c>
      <c r="BR27" s="71">
        <f>SUM(BQ27*$E27*$F27*$H27*$J27*$BR$9)</f>
        <v>107762.05439999999</v>
      </c>
      <c r="BS27" s="91"/>
      <c r="BT27" s="71">
        <f>SUM(BS27*$E27*$F27*$H27*$J27*$BT$9)</f>
        <v>0</v>
      </c>
      <c r="BU27" s="91"/>
      <c r="BV27" s="71">
        <f>SUM(BU27*$E27*$F27*$H27*$J27*$BV$9)</f>
        <v>0</v>
      </c>
      <c r="BW27" s="71">
        <v>4</v>
      </c>
      <c r="BX27" s="71">
        <f>(BW27*$E27*$F27*$H27*$J27*BX$9)</f>
        <v>107762.05439999999</v>
      </c>
      <c r="BY27" s="71"/>
      <c r="BZ27" s="71">
        <f t="shared" ref="BZ27:BZ29" si="76">(BY27*$E27*$F27*$H27*$J27*BZ$9)</f>
        <v>0</v>
      </c>
      <c r="CA27" s="130"/>
      <c r="CB27" s="71">
        <f t="shared" ref="CB27:CB29" si="77">(CA27*$E27*$F27*$H27*$K27*CB$9)</f>
        <v>0</v>
      </c>
      <c r="CC27" s="130">
        <v>4</v>
      </c>
      <c r="CD27" s="71">
        <f t="shared" ref="CD27:CD29" si="78">(CC27*$E27*$F27*$H27*$L27*CD$9)</f>
        <v>164850.2856</v>
      </c>
      <c r="CE27" s="71"/>
      <c r="CF27" s="71">
        <f t="shared" ref="CF27:CF29" si="79">(CE27*$E27*$F27*$H27*$J27*CF$9)</f>
        <v>0</v>
      </c>
      <c r="CG27" s="71"/>
      <c r="CH27" s="71">
        <f t="shared" ref="CH27:CH29" si="80">(CG27*$E27*$F27*$H27*$I27*CH$9)</f>
        <v>0</v>
      </c>
      <c r="CI27" s="94"/>
      <c r="CJ27" s="94"/>
      <c r="CK27" s="94"/>
      <c r="CL27" s="94"/>
      <c r="CM27" s="95">
        <f t="shared" ref="CM27:CN29" si="81">SUM(O27+M27+Q27+S27+Y27+W27+U27+AC27+AA27+AE27+BA27+BE27+AG27+AO27+AQ27+BO27+BQ27+BM27+BS27+BU27+BI27+AI27+AK27+AM27+BC27+BG27+AS27+AU27+AW27+AY27+BK27+BW27+BY27+CA27+CC27+CE27+CK27+CG27)</f>
        <v>61</v>
      </c>
      <c r="CN27" s="95">
        <f t="shared" si="81"/>
        <v>1511875.9656</v>
      </c>
      <c r="CO27" s="71">
        <v>65</v>
      </c>
      <c r="CP27" s="72">
        <v>1572331.7610000002</v>
      </c>
      <c r="CQ27" s="96">
        <v>126</v>
      </c>
      <c r="CR27" s="96">
        <v>3084207.7266000002</v>
      </c>
    </row>
    <row r="28" spans="1:97" s="3" customFormat="1" ht="18.75" customHeight="1" x14ac:dyDescent="0.25">
      <c r="A28" s="121"/>
      <c r="B28" s="121">
        <v>14</v>
      </c>
      <c r="C28" s="122" t="s">
        <v>102</v>
      </c>
      <c r="D28" s="102" t="s">
        <v>103</v>
      </c>
      <c r="E28" s="84">
        <v>17622</v>
      </c>
      <c r="F28" s="85">
        <v>2.41</v>
      </c>
      <c r="G28" s="86"/>
      <c r="H28" s="87">
        <v>1</v>
      </c>
      <c r="I28" s="88">
        <v>1.4</v>
      </c>
      <c r="J28" s="88">
        <v>1.68</v>
      </c>
      <c r="K28" s="88">
        <v>2.23</v>
      </c>
      <c r="L28" s="89">
        <v>2.57</v>
      </c>
      <c r="M28" s="97"/>
      <c r="N28" s="71">
        <f t="shared" si="75"/>
        <v>0</v>
      </c>
      <c r="O28" s="97"/>
      <c r="P28" s="71">
        <f>SUM(O28*$E28*$F28*$H28*$I28*$P$9)</f>
        <v>0</v>
      </c>
      <c r="Q28" s="71">
        <v>31</v>
      </c>
      <c r="R28" s="71">
        <f>SUM(Q28*$E28*$F28*$H28*$I28*$R$9)</f>
        <v>1843155.4680000001</v>
      </c>
      <c r="S28" s="97"/>
      <c r="T28" s="71">
        <f>SUM(S28*$E28*$F28*$H28*$I28*$T$9)</f>
        <v>0</v>
      </c>
      <c r="U28" s="97"/>
      <c r="V28" s="71">
        <f>SUM(U28*$E28*$F28*$H28*$I28*$V$9)</f>
        <v>0</v>
      </c>
      <c r="W28" s="97"/>
      <c r="X28" s="71"/>
      <c r="Y28" s="97">
        <v>0</v>
      </c>
      <c r="Z28" s="71">
        <f>SUM(Y28*$E28*$F28*$H28*$I28*$Z$9)</f>
        <v>0</v>
      </c>
      <c r="AA28" s="90">
        <v>1</v>
      </c>
      <c r="AB28" s="71">
        <f>SUM(AA28*$E28*$F28*$H28*$I28*$AB$9)</f>
        <v>59456.628000000004</v>
      </c>
      <c r="AC28" s="90">
        <v>0</v>
      </c>
      <c r="AD28" s="71">
        <f>SUM(AC28*$E28*$F28*$H28*$J28*$AD$9)</f>
        <v>0</v>
      </c>
      <c r="AE28" s="135"/>
      <c r="AF28" s="71">
        <f>SUM(AE28*$E28*$F28*$H28*$J28*$AF$9)</f>
        <v>0</v>
      </c>
      <c r="AG28" s="90"/>
      <c r="AH28" s="71">
        <f>SUM(AG28*$E28*$F28*$H28*$I28*$AH$9)</f>
        <v>0</v>
      </c>
      <c r="AI28" s="97"/>
      <c r="AJ28" s="71">
        <f>SUM(AI28*$E28*$F28*$H28*$I28*$AJ$9)</f>
        <v>0</v>
      </c>
      <c r="AK28" s="97"/>
      <c r="AL28" s="71"/>
      <c r="AM28" s="97"/>
      <c r="AN28" s="71">
        <f>SUM(AM28*$E28*$F28*$H28*$I28*$AN$9)</f>
        <v>0</v>
      </c>
      <c r="AO28" s="97"/>
      <c r="AP28" s="71">
        <f>SUM(AO28*$E28*$F28*$H28*$I28*$AP$9)</f>
        <v>0</v>
      </c>
      <c r="AQ28" s="90"/>
      <c r="AR28" s="71">
        <f>SUM(AQ28*$E28*$F28*$H28*$I28*$AR$9)</f>
        <v>0</v>
      </c>
      <c r="AS28" s="97"/>
      <c r="AT28" s="71">
        <f>SUM(AS28*$E28*$F28*$H28*$I28*$AT$9)</f>
        <v>0</v>
      </c>
      <c r="AU28" s="97"/>
      <c r="AV28" s="71">
        <f>SUM(AU28*$E28*$F28*$H28*$I28*$AV$9)</f>
        <v>0</v>
      </c>
      <c r="AW28" s="97"/>
      <c r="AX28" s="71">
        <f>SUM(AW28*$E28*$F28*$H28*$I28*$AX$9)</f>
        <v>0</v>
      </c>
      <c r="AY28" s="97">
        <v>1</v>
      </c>
      <c r="AZ28" s="71">
        <f>SUM(AY28*$E28*$F28*$H28*$I28*$AZ$9)</f>
        <v>59456.628000000004</v>
      </c>
      <c r="BA28" s="90"/>
      <c r="BB28" s="71">
        <f>SUM(BA28*$E28*$F28*$H28*$J28*$BB$9)</f>
        <v>0</v>
      </c>
      <c r="BC28" s="97"/>
      <c r="BD28" s="71">
        <f>SUM(BC28*$E28*$F28*$H28*$J28*$BD$9)</f>
        <v>0</v>
      </c>
      <c r="BE28" s="135">
        <v>1</v>
      </c>
      <c r="BF28" s="71">
        <f>SUM(BE28*$E28*$F28*$H28*$J28*$BF$9)</f>
        <v>71347.953600000008</v>
      </c>
      <c r="BG28" s="90"/>
      <c r="BH28" s="71">
        <f>SUM(BG28*$E28*$F28*$H28*$J28*$BH$9)</f>
        <v>0</v>
      </c>
      <c r="BI28" s="97"/>
      <c r="BJ28" s="71">
        <f>SUM(BI28*$E28*$F28*$H28*$J28*$BJ$9)</f>
        <v>0</v>
      </c>
      <c r="BK28" s="99"/>
      <c r="BL28" s="71"/>
      <c r="BM28" s="90"/>
      <c r="BN28" s="71">
        <f>SUM(BM28*$E28*$F28*$H28*$J28*$BN$9)</f>
        <v>0</v>
      </c>
      <c r="BO28" s="97"/>
      <c r="BP28" s="71">
        <f>SUM(BO28*$E28*$F28*$H28*$J28*$BP$9)</f>
        <v>0</v>
      </c>
      <c r="BQ28" s="90">
        <v>2</v>
      </c>
      <c r="BR28" s="71">
        <f>SUM(BQ28*$E28*$F28*$H28*$J28*$BR$9)</f>
        <v>142695.90720000002</v>
      </c>
      <c r="BS28" s="97"/>
      <c r="BT28" s="71">
        <f>SUM(BS28*$E28*$F28*$H28*$J28*$BT$9)</f>
        <v>0</v>
      </c>
      <c r="BU28" s="97"/>
      <c r="BV28" s="71">
        <f>SUM(BU28*$E28*$F28*$H28*$J28*$BV$9)</f>
        <v>0</v>
      </c>
      <c r="BW28" s="97"/>
      <c r="BX28" s="71">
        <f>(BW28*$E28*$F28*$H28*$J28*BX$9)</f>
        <v>0</v>
      </c>
      <c r="BY28" s="71"/>
      <c r="BZ28" s="71">
        <f t="shared" si="76"/>
        <v>0</v>
      </c>
      <c r="CA28" s="135"/>
      <c r="CB28" s="71">
        <f t="shared" si="77"/>
        <v>0</v>
      </c>
      <c r="CC28" s="125"/>
      <c r="CD28" s="71">
        <f t="shared" si="78"/>
        <v>0</v>
      </c>
      <c r="CE28" s="71"/>
      <c r="CF28" s="71">
        <f t="shared" si="79"/>
        <v>0</v>
      </c>
      <c r="CG28" s="71"/>
      <c r="CH28" s="71">
        <f t="shared" si="80"/>
        <v>0</v>
      </c>
      <c r="CI28" s="94"/>
      <c r="CJ28" s="94"/>
      <c r="CK28" s="94"/>
      <c r="CL28" s="94"/>
      <c r="CM28" s="95">
        <f t="shared" si="81"/>
        <v>36</v>
      </c>
      <c r="CN28" s="95">
        <f t="shared" si="81"/>
        <v>2176112.5847999998</v>
      </c>
      <c r="CO28" s="71">
        <v>6</v>
      </c>
      <c r="CP28" s="72">
        <v>356739.76800000004</v>
      </c>
      <c r="CQ28" s="96">
        <v>42</v>
      </c>
      <c r="CR28" s="96">
        <v>2532852.3528</v>
      </c>
    </row>
    <row r="29" spans="1:97" s="3" customFormat="1" ht="45" customHeight="1" x14ac:dyDescent="0.25">
      <c r="A29" s="121"/>
      <c r="B29" s="121">
        <v>15</v>
      </c>
      <c r="C29" s="122" t="s">
        <v>104</v>
      </c>
      <c r="D29" s="102" t="s">
        <v>105</v>
      </c>
      <c r="E29" s="84">
        <v>17622</v>
      </c>
      <c r="F29" s="85">
        <v>3.73</v>
      </c>
      <c r="G29" s="86"/>
      <c r="H29" s="87">
        <v>1</v>
      </c>
      <c r="I29" s="136">
        <v>1.4</v>
      </c>
      <c r="J29" s="136">
        <v>1.68</v>
      </c>
      <c r="K29" s="136">
        <v>2.23</v>
      </c>
      <c r="L29" s="137">
        <v>2.57</v>
      </c>
      <c r="M29" s="97"/>
      <c r="N29" s="71">
        <f t="shared" si="75"/>
        <v>0</v>
      </c>
      <c r="O29" s="91"/>
      <c r="P29" s="71">
        <f>SUM(O29*$E29*$F29*$H29*$I29*$P$9)</f>
        <v>0</v>
      </c>
      <c r="Q29" s="71"/>
      <c r="R29" s="71">
        <f>SUM(Q29*$E29*$F29*$H29*$I29*$R$9)</f>
        <v>0</v>
      </c>
      <c r="S29" s="71"/>
      <c r="T29" s="71">
        <f>SUM(S29*$E29*$F29*$H29*$I29*$T$9)</f>
        <v>0</v>
      </c>
      <c r="U29" s="91"/>
      <c r="V29" s="71">
        <f>SUM(U29*$E29*$F29*$H29*$I29*$V$9)</f>
        <v>0</v>
      </c>
      <c r="W29" s="91"/>
      <c r="X29" s="90"/>
      <c r="Y29" s="91"/>
      <c r="Z29" s="71">
        <f>SUM(Y29*$E29*$F29*$H29*$I29*$Z$9)</f>
        <v>0</v>
      </c>
      <c r="AA29" s="71">
        <v>0</v>
      </c>
      <c r="AB29" s="71">
        <f>SUM(AA29*$E29*$F29*$H29*$I29*$AB$9)</f>
        <v>0</v>
      </c>
      <c r="AC29" s="71"/>
      <c r="AD29" s="71">
        <f>SUM(AC29*$E29*$F29*$H29*$J29*$AD$9)</f>
        <v>0</v>
      </c>
      <c r="AE29" s="71"/>
      <c r="AF29" s="71">
        <f>SUM(AE29*$E29*$F29*$H29*$J29*$AF$9)</f>
        <v>0</v>
      </c>
      <c r="AG29" s="71"/>
      <c r="AH29" s="71">
        <f>SUM(AG29*$E29*$F29*$H29*$I29*$AH$9)</f>
        <v>0</v>
      </c>
      <c r="AI29" s="91"/>
      <c r="AJ29" s="71">
        <f>SUM(AI29*$E29*$F29*$H29*$I29*$AJ$9)</f>
        <v>0</v>
      </c>
      <c r="AK29" s="91"/>
      <c r="AL29" s="90"/>
      <c r="AM29" s="91"/>
      <c r="AN29" s="71">
        <f>SUM(AM29*$E29*$F29*$H29*$I29*$AN$9)</f>
        <v>0</v>
      </c>
      <c r="AO29" s="97"/>
      <c r="AP29" s="71">
        <f>SUM(AO29*$E29*$F29*$H29*$I29*$AP$9)</f>
        <v>0</v>
      </c>
      <c r="AQ29" s="71"/>
      <c r="AR29" s="71">
        <f>SUM(AQ29*$E29*$F29*$H29*$I29*$AR$9)</f>
        <v>0</v>
      </c>
      <c r="AS29" s="91"/>
      <c r="AT29" s="71">
        <f>SUM(AS29*$E29*$F29*$H29*$I29*$AT$9)</f>
        <v>0</v>
      </c>
      <c r="AU29" s="91"/>
      <c r="AV29" s="71">
        <f>SUM(AU29*$E29*$F29*$H29*$I29*$AV$9)</f>
        <v>0</v>
      </c>
      <c r="AW29" s="97"/>
      <c r="AX29" s="71">
        <f>SUM(AW29*$E29*$F29*$H29*$I29*$AX$9)</f>
        <v>0</v>
      </c>
      <c r="AY29" s="91">
        <v>0</v>
      </c>
      <c r="AZ29" s="71">
        <f>SUM(AY29*$E29*$F29*$H29*$I29*$AZ$9)</f>
        <v>0</v>
      </c>
      <c r="BA29" s="90"/>
      <c r="BB29" s="71">
        <f>SUM(BA29*$E29*$F29*$H29*$J29*$BB$9)</f>
        <v>0</v>
      </c>
      <c r="BC29" s="138"/>
      <c r="BD29" s="71">
        <f>SUM(BC29*$E29*$F29*$H29*$J29*$BD$9)</f>
        <v>0</v>
      </c>
      <c r="BE29" s="71"/>
      <c r="BF29" s="71">
        <f>SUM(BE29*$E29*$F29*$H29*$J29*$BF$9)</f>
        <v>0</v>
      </c>
      <c r="BG29" s="71"/>
      <c r="BH29" s="71">
        <f>SUM(BG29*$E29*$F29*$H29*$J29*$BH$9)</f>
        <v>0</v>
      </c>
      <c r="BI29" s="91"/>
      <c r="BJ29" s="71">
        <f>SUM(BI29*$E29*$F29*$H29*$J29*$BJ$9)</f>
        <v>0</v>
      </c>
      <c r="BK29" s="92"/>
      <c r="BL29" s="71"/>
      <c r="BM29" s="71"/>
      <c r="BN29" s="71">
        <f>SUM(BM29*$E29*$F29*$H29*$J29*$BN$9)</f>
        <v>0</v>
      </c>
      <c r="BO29" s="91"/>
      <c r="BP29" s="71">
        <f>SUM(BO29*$E29*$F29*$H29*$J29*$BP$9)</f>
        <v>0</v>
      </c>
      <c r="BQ29" s="71">
        <v>0</v>
      </c>
      <c r="BR29" s="71">
        <f>SUM(BQ29*$E29*$F29*$H29*$J29*$BR$9)</f>
        <v>0</v>
      </c>
      <c r="BS29" s="91"/>
      <c r="BT29" s="71">
        <f>SUM(BS29*$E29*$F29*$H29*$J29*$BT$9)</f>
        <v>0</v>
      </c>
      <c r="BU29" s="91"/>
      <c r="BV29" s="71">
        <f>SUM(BU29*$E29*$F29*$H29*$J29*$BV$9)</f>
        <v>0</v>
      </c>
      <c r="BW29" s="91"/>
      <c r="BX29" s="71">
        <f>(BW29*$E29*$F29*$H29*$J29*BX$9)</f>
        <v>0</v>
      </c>
      <c r="BY29" s="71"/>
      <c r="BZ29" s="71">
        <f t="shared" si="76"/>
        <v>0</v>
      </c>
      <c r="CA29" s="71"/>
      <c r="CB29" s="71">
        <f t="shared" si="77"/>
        <v>0</v>
      </c>
      <c r="CC29" s="91"/>
      <c r="CD29" s="71">
        <f t="shared" si="78"/>
        <v>0</v>
      </c>
      <c r="CE29" s="71"/>
      <c r="CF29" s="71">
        <f t="shared" si="79"/>
        <v>0</v>
      </c>
      <c r="CG29" s="90"/>
      <c r="CH29" s="71">
        <f t="shared" si="80"/>
        <v>0</v>
      </c>
      <c r="CI29" s="139"/>
      <c r="CJ29" s="139"/>
      <c r="CK29" s="139"/>
      <c r="CL29" s="139"/>
      <c r="CM29" s="95">
        <f t="shared" si="81"/>
        <v>0</v>
      </c>
      <c r="CN29" s="95">
        <f t="shared" si="81"/>
        <v>0</v>
      </c>
      <c r="CO29" s="71">
        <v>0</v>
      </c>
      <c r="CP29" s="72">
        <v>0</v>
      </c>
      <c r="CQ29" s="96">
        <v>0</v>
      </c>
      <c r="CR29" s="96">
        <v>0</v>
      </c>
    </row>
    <row r="30" spans="1:97" s="141" customFormat="1" ht="18.75" customHeight="1" x14ac:dyDescent="0.25">
      <c r="A30" s="140">
        <v>6</v>
      </c>
      <c r="B30" s="140"/>
      <c r="C30" s="59" t="s">
        <v>106</v>
      </c>
      <c r="D30" s="74" t="s">
        <v>107</v>
      </c>
      <c r="E30" s="84">
        <v>17622</v>
      </c>
      <c r="F30" s="132">
        <v>1.54</v>
      </c>
      <c r="G30" s="114"/>
      <c r="H30" s="62"/>
      <c r="I30" s="75">
        <v>1.4</v>
      </c>
      <c r="J30" s="76">
        <v>1.68</v>
      </c>
      <c r="K30" s="76">
        <v>2.23</v>
      </c>
      <c r="L30" s="77">
        <v>2.57</v>
      </c>
      <c r="M30" s="133">
        <f>SUM(M31:M34)</f>
        <v>0</v>
      </c>
      <c r="N30" s="133">
        <f t="shared" ref="N30:BY30" si="82">SUM(N31:N34)</f>
        <v>0</v>
      </c>
      <c r="O30" s="133">
        <f t="shared" si="82"/>
        <v>0</v>
      </c>
      <c r="P30" s="133">
        <f t="shared" si="82"/>
        <v>0</v>
      </c>
      <c r="Q30" s="133">
        <f t="shared" si="82"/>
        <v>0</v>
      </c>
      <c r="R30" s="133">
        <f t="shared" si="82"/>
        <v>0</v>
      </c>
      <c r="S30" s="133">
        <f t="shared" si="82"/>
        <v>0</v>
      </c>
      <c r="T30" s="133">
        <f t="shared" si="82"/>
        <v>0</v>
      </c>
      <c r="U30" s="133">
        <f t="shared" si="82"/>
        <v>0</v>
      </c>
      <c r="V30" s="133">
        <f t="shared" si="82"/>
        <v>0</v>
      </c>
      <c r="W30" s="133">
        <f t="shared" si="82"/>
        <v>172</v>
      </c>
      <c r="X30" s="133">
        <f t="shared" si="82"/>
        <v>4478404.6727976594</v>
      </c>
      <c r="Y30" s="133">
        <f t="shared" si="82"/>
        <v>0</v>
      </c>
      <c r="Z30" s="133">
        <f t="shared" si="82"/>
        <v>0</v>
      </c>
      <c r="AA30" s="133">
        <f t="shared" si="82"/>
        <v>0</v>
      </c>
      <c r="AB30" s="133">
        <f t="shared" si="82"/>
        <v>0</v>
      </c>
      <c r="AC30" s="133">
        <f t="shared" si="82"/>
        <v>0</v>
      </c>
      <c r="AD30" s="133">
        <f t="shared" si="82"/>
        <v>0</v>
      </c>
      <c r="AE30" s="133">
        <f t="shared" si="82"/>
        <v>6</v>
      </c>
      <c r="AF30" s="133">
        <f t="shared" si="82"/>
        <v>61526.212070399997</v>
      </c>
      <c r="AG30" s="133">
        <f t="shared" si="82"/>
        <v>0</v>
      </c>
      <c r="AH30" s="133">
        <f t="shared" si="82"/>
        <v>0</v>
      </c>
      <c r="AI30" s="133">
        <f t="shared" si="82"/>
        <v>0</v>
      </c>
      <c r="AJ30" s="133">
        <f t="shared" si="82"/>
        <v>0</v>
      </c>
      <c r="AK30" s="133">
        <f t="shared" si="82"/>
        <v>0</v>
      </c>
      <c r="AL30" s="133">
        <f t="shared" si="82"/>
        <v>0</v>
      </c>
      <c r="AM30" s="133">
        <f t="shared" si="82"/>
        <v>0</v>
      </c>
      <c r="AN30" s="133">
        <f t="shared" si="82"/>
        <v>0</v>
      </c>
      <c r="AO30" s="133">
        <f t="shared" si="82"/>
        <v>0</v>
      </c>
      <c r="AP30" s="133">
        <f t="shared" si="82"/>
        <v>0</v>
      </c>
      <c r="AQ30" s="133">
        <f t="shared" si="82"/>
        <v>0</v>
      </c>
      <c r="AR30" s="133">
        <f t="shared" si="82"/>
        <v>0</v>
      </c>
      <c r="AS30" s="133">
        <f t="shared" si="82"/>
        <v>0</v>
      </c>
      <c r="AT30" s="133">
        <f t="shared" si="82"/>
        <v>0</v>
      </c>
      <c r="AU30" s="133">
        <f t="shared" si="82"/>
        <v>0</v>
      </c>
      <c r="AV30" s="133">
        <f t="shared" si="82"/>
        <v>0</v>
      </c>
      <c r="AW30" s="133">
        <f t="shared" si="82"/>
        <v>0</v>
      </c>
      <c r="AX30" s="133">
        <f t="shared" si="82"/>
        <v>0</v>
      </c>
      <c r="AY30" s="133">
        <f t="shared" si="82"/>
        <v>26</v>
      </c>
      <c r="AZ30" s="133">
        <f t="shared" si="82"/>
        <v>222862.19155199995</v>
      </c>
      <c r="BA30" s="133">
        <f t="shared" si="82"/>
        <v>15</v>
      </c>
      <c r="BB30" s="133">
        <f t="shared" si="82"/>
        <v>424301.14148400002</v>
      </c>
      <c r="BC30" s="133">
        <f t="shared" si="82"/>
        <v>0</v>
      </c>
      <c r="BD30" s="133">
        <f t="shared" si="82"/>
        <v>0</v>
      </c>
      <c r="BE30" s="133">
        <f t="shared" si="82"/>
        <v>0</v>
      </c>
      <c r="BF30" s="133">
        <f t="shared" si="82"/>
        <v>0</v>
      </c>
      <c r="BG30" s="133">
        <f t="shared" si="82"/>
        <v>0</v>
      </c>
      <c r="BH30" s="133">
        <f t="shared" si="82"/>
        <v>0</v>
      </c>
      <c r="BI30" s="133">
        <f t="shared" si="82"/>
        <v>0</v>
      </c>
      <c r="BJ30" s="133">
        <f t="shared" si="82"/>
        <v>0</v>
      </c>
      <c r="BK30" s="133">
        <f t="shared" si="82"/>
        <v>0</v>
      </c>
      <c r="BL30" s="133">
        <f t="shared" si="82"/>
        <v>0</v>
      </c>
      <c r="BM30" s="133">
        <f t="shared" si="82"/>
        <v>0</v>
      </c>
      <c r="BN30" s="133">
        <f t="shared" si="82"/>
        <v>0</v>
      </c>
      <c r="BO30" s="133">
        <f t="shared" si="82"/>
        <v>0</v>
      </c>
      <c r="BP30" s="133">
        <f t="shared" si="82"/>
        <v>0</v>
      </c>
      <c r="BQ30" s="133">
        <f t="shared" si="82"/>
        <v>9</v>
      </c>
      <c r="BR30" s="133">
        <f t="shared" si="82"/>
        <v>236548.3108032</v>
      </c>
      <c r="BS30" s="133">
        <f t="shared" si="82"/>
        <v>12</v>
      </c>
      <c r="BT30" s="133">
        <f t="shared" si="82"/>
        <v>231246.668664</v>
      </c>
      <c r="BU30" s="133">
        <f t="shared" si="82"/>
        <v>0</v>
      </c>
      <c r="BV30" s="133">
        <f t="shared" si="82"/>
        <v>0</v>
      </c>
      <c r="BW30" s="133">
        <f t="shared" si="82"/>
        <v>11</v>
      </c>
      <c r="BX30" s="133">
        <f t="shared" si="82"/>
        <v>275089.42224719998</v>
      </c>
      <c r="BY30" s="117">
        <f t="shared" si="82"/>
        <v>12</v>
      </c>
      <c r="BZ30" s="133">
        <f t="shared" ref="BZ30:CN30" si="83">SUM(BZ31:BZ34)</f>
        <v>321408.53909999999</v>
      </c>
      <c r="CA30" s="133">
        <f t="shared" si="83"/>
        <v>20</v>
      </c>
      <c r="CB30" s="133">
        <f t="shared" si="83"/>
        <v>746804.60593199986</v>
      </c>
      <c r="CC30" s="133">
        <f t="shared" si="83"/>
        <v>2</v>
      </c>
      <c r="CD30" s="133">
        <f t="shared" si="83"/>
        <v>31206.193603199994</v>
      </c>
      <c r="CE30" s="133">
        <f t="shared" si="83"/>
        <v>0</v>
      </c>
      <c r="CF30" s="133">
        <f t="shared" si="83"/>
        <v>0</v>
      </c>
      <c r="CG30" s="133">
        <f t="shared" si="83"/>
        <v>0</v>
      </c>
      <c r="CH30" s="133">
        <f t="shared" si="83"/>
        <v>0</v>
      </c>
      <c r="CI30" s="133">
        <f t="shared" si="83"/>
        <v>0</v>
      </c>
      <c r="CJ30" s="133">
        <f t="shared" si="83"/>
        <v>0</v>
      </c>
      <c r="CK30" s="133">
        <f t="shared" si="83"/>
        <v>0</v>
      </c>
      <c r="CL30" s="133">
        <f t="shared" si="83"/>
        <v>0</v>
      </c>
      <c r="CM30" s="133">
        <f t="shared" si="83"/>
        <v>285</v>
      </c>
      <c r="CN30" s="133">
        <f t="shared" si="83"/>
        <v>7029397.9582536593</v>
      </c>
      <c r="CO30" s="133">
        <v>1278</v>
      </c>
      <c r="CP30" s="134">
        <v>27673027.689615656</v>
      </c>
      <c r="CQ30" s="117">
        <v>1563</v>
      </c>
      <c r="CR30" s="117">
        <v>34702425.647869319</v>
      </c>
    </row>
    <row r="31" spans="1:97" s="4" customFormat="1" ht="34.5" customHeight="1" x14ac:dyDescent="0.25">
      <c r="A31" s="128"/>
      <c r="B31" s="121">
        <v>16</v>
      </c>
      <c r="C31" s="121" t="s">
        <v>108</v>
      </c>
      <c r="D31" s="122" t="s">
        <v>109</v>
      </c>
      <c r="E31" s="84">
        <v>17622</v>
      </c>
      <c r="F31" s="121">
        <v>0.35</v>
      </c>
      <c r="G31" s="142">
        <v>0.97440000000000004</v>
      </c>
      <c r="H31" s="129">
        <v>1</v>
      </c>
      <c r="I31" s="88">
        <v>1.4</v>
      </c>
      <c r="J31" s="88">
        <v>1.68</v>
      </c>
      <c r="K31" s="88">
        <v>2.23</v>
      </c>
      <c r="L31" s="89">
        <v>2.57</v>
      </c>
      <c r="M31" s="97"/>
      <c r="N31" s="106">
        <f t="shared" ref="N31:N34" si="84">(M31*$E31*$F31*((1-$G31)+$G31*$I31*$H31))</f>
        <v>0</v>
      </c>
      <c r="O31" s="97"/>
      <c r="P31" s="106">
        <f t="shared" ref="P31:P34" si="85">(O31*$E31*$F31*((1-$G31)+$G31*$I31*$H31))</f>
        <v>0</v>
      </c>
      <c r="Q31" s="90"/>
      <c r="R31" s="106">
        <f t="shared" ref="R31:R34" si="86">(Q31*$E31*$F31*((1-$G31)+$G31*$I31*$H31))</f>
        <v>0</v>
      </c>
      <c r="S31" s="97"/>
      <c r="T31" s="106">
        <f t="shared" ref="T31:T34" si="87">(S31*$E31*$F31*((1-$G31)+$G31*$I31*$H31))</f>
        <v>0</v>
      </c>
      <c r="U31" s="97"/>
      <c r="V31" s="106">
        <f t="shared" ref="V31:V34" si="88">(U31*$E31*$F31*((1-$G31)+$G31*$I31*$H31))</f>
        <v>0</v>
      </c>
      <c r="W31" s="135">
        <v>4</v>
      </c>
      <c r="X31" s="106">
        <f t="shared" ref="X31:X34" si="89">(W31*$E31*$F31*((1-$G31)+$G31*$I31*$H31))</f>
        <v>34286.491007999997</v>
      </c>
      <c r="Y31" s="97"/>
      <c r="Z31" s="90"/>
      <c r="AA31" s="90"/>
      <c r="AB31" s="106">
        <f t="shared" ref="AB31:AB34" si="90">(AA31*$E31*$F31*((1-$G31)+$G31*$I31*$H31))</f>
        <v>0</v>
      </c>
      <c r="AC31" s="90"/>
      <c r="AD31" s="106">
        <f t="shared" ref="AD31:AD34" si="91">(AC31*$E31*$F31*((1-$G31)+$G31*$J31*$H31))</f>
        <v>0</v>
      </c>
      <c r="AE31" s="135">
        <v>6</v>
      </c>
      <c r="AF31" s="106">
        <f t="shared" ref="AF31:AF34" si="92">(AE31*$E31*$F31*((1-$G31)+$G31*$J31*$H31))</f>
        <v>61526.212070399997</v>
      </c>
      <c r="AG31" s="90"/>
      <c r="AH31" s="106">
        <f t="shared" ref="AH31:AH34" si="93">(AG31*$E31*$F31*((1-$G31)+$G31*$I31*$H31))</f>
        <v>0</v>
      </c>
      <c r="AI31" s="97"/>
      <c r="AJ31" s="106">
        <f t="shared" ref="AJ31:AJ34" si="94">(AI31*$E31*$F31*((1-$G31)+$G31*$I31*$H31))</f>
        <v>0</v>
      </c>
      <c r="AK31" s="97"/>
      <c r="AL31" s="90"/>
      <c r="AM31" s="97"/>
      <c r="AN31" s="106">
        <f t="shared" ref="AN31:AN34" si="95">(AM31*$E31*$F31*((1-$G31)+$G31*$I31*$H31))</f>
        <v>0</v>
      </c>
      <c r="AO31" s="97"/>
      <c r="AP31" s="106">
        <f t="shared" ref="AP31:AP34" si="96">(AO31*$E31*$F31*((1-$G31)+$G31*$I31*$H31))</f>
        <v>0</v>
      </c>
      <c r="AQ31" s="90"/>
      <c r="AR31" s="106">
        <f t="shared" ref="AR31:AR34" si="97">(AQ31*$E31*$F31*((1-$G31)+$G31*$I31*$H31))</f>
        <v>0</v>
      </c>
      <c r="AS31" s="97"/>
      <c r="AT31" s="106">
        <f t="shared" ref="AT31:AT34" si="98">(AS31*$E31*$F31*((1-$G31)+$G31*$I31*$H31))</f>
        <v>0</v>
      </c>
      <c r="AU31" s="97"/>
      <c r="AV31" s="106">
        <f t="shared" ref="AV31:AV34" si="99">(AU31*$E31*$F31*((1-$G31)+$G31*$I31*$H31))</f>
        <v>0</v>
      </c>
      <c r="AW31" s="97"/>
      <c r="AX31" s="106"/>
      <c r="AY31" s="90">
        <v>26</v>
      </c>
      <c r="AZ31" s="106">
        <f t="shared" ref="AZ31:AZ34" si="100">(AY31*$E31*$F31*((1-$G31)+$G31*$I31*$H31))</f>
        <v>222862.19155199995</v>
      </c>
      <c r="BA31" s="90"/>
      <c r="BB31" s="106">
        <f t="shared" ref="BB31:BB34" si="101">(BA31*$E31*$F31*((1-$G31)+$G31*$J31*$H31))</f>
        <v>0</v>
      </c>
      <c r="BC31" s="90"/>
      <c r="BD31" s="106">
        <f t="shared" ref="BD31:BD34" si="102">(BC31*$E31*$F31*((1-$G31)+$G31*$J31*$H31))</f>
        <v>0</v>
      </c>
      <c r="BE31" s="90"/>
      <c r="BF31" s="106">
        <f t="shared" ref="BF31:BF34" si="103">(BE31*$E31*$F31*((1-$G31)+$G31*$J31*$H31))</f>
        <v>0</v>
      </c>
      <c r="BG31" s="125"/>
      <c r="BH31" s="106">
        <f t="shared" ref="BH31:BH34" si="104">(BG31*$E31*$F31*((1-$G31)+$G31*$J31*$H31))</f>
        <v>0</v>
      </c>
      <c r="BI31" s="99"/>
      <c r="BJ31" s="106">
        <f t="shared" ref="BJ31:BJ34" si="105">(BI31*$E31*$F31*((1-$G31)+$G31*$J31*$H31))</f>
        <v>0</v>
      </c>
      <c r="BK31" s="143"/>
      <c r="BL31" s="106"/>
      <c r="BM31" s="135"/>
      <c r="BN31" s="106">
        <f t="shared" ref="BN31:BN34" si="106">(BM31*$E31*$F31*((1-$G31)+$G31*$J31*$H31))</f>
        <v>0</v>
      </c>
      <c r="BO31" s="97"/>
      <c r="BP31" s="106"/>
      <c r="BQ31" s="90">
        <v>1</v>
      </c>
      <c r="BR31" s="106">
        <f t="shared" ref="BR31:BR34" si="107">(BQ31*$E31*$F31*((1-$G31)+$G31*$J31*$H31))</f>
        <v>10254.3686784</v>
      </c>
      <c r="BS31" s="135">
        <v>6</v>
      </c>
      <c r="BT31" s="106">
        <f t="shared" ref="BT31:BT34" si="108">(BS31*$E31*$F31*((1-$G31)+$G31*$J31*$H31))</f>
        <v>61526.212070399997</v>
      </c>
      <c r="BU31" s="125"/>
      <c r="BV31" s="106">
        <f t="shared" ref="BV31:BV34" si="109">(BU31*$E31*$F31*((1-$G31)+$G31*$J31*$H31))</f>
        <v>0</v>
      </c>
      <c r="BW31" s="90">
        <v>2</v>
      </c>
      <c r="BX31" s="106">
        <f>(BW31*$E31*$F31*((1-$G31)+$G31*$J31*$H31))</f>
        <v>20508.7373568</v>
      </c>
      <c r="BY31" s="90">
        <v>1</v>
      </c>
      <c r="BZ31" s="106">
        <f t="shared" ref="BZ31:BZ34" si="110">(BY31*$E31*$F31*((1-$G31)+$G31*$J31*$H31))</f>
        <v>10254.3686784</v>
      </c>
      <c r="CA31" s="135"/>
      <c r="CB31" s="106">
        <f t="shared" ref="CB31:CB34" si="111">(CA31*$E31*$F31*((1-$G31)+$G31*$K31*$H31))</f>
        <v>0</v>
      </c>
      <c r="CC31" s="135">
        <v>2</v>
      </c>
      <c r="CD31" s="106">
        <f t="shared" ref="CD31:CD34" si="112">(CC31*$E31*$F31*((1-$G31)+$G31*$L31*$H31))</f>
        <v>31206.193603199994</v>
      </c>
      <c r="CE31" s="90"/>
      <c r="CF31" s="90"/>
      <c r="CG31" s="90"/>
      <c r="CH31" s="90"/>
      <c r="CI31" s="139"/>
      <c r="CJ31" s="139"/>
      <c r="CK31" s="139"/>
      <c r="CL31" s="106">
        <f t="shared" ref="CL31:CL34" si="113">(CK31*$E31*$F31*((1-$G31)+$G31*$H31))</f>
        <v>0</v>
      </c>
      <c r="CM31" s="95">
        <f t="shared" ref="CM31:CN34" si="114">SUM(O31+M31+Q31+S31+Y31+W31+U31+AC31+AA31+AE31+BA31+BE31+AG31+AO31+AQ31+BO31+BQ31+BM31+BS31+BU31+BI31+AI31+AK31+AM31+BC31+BG31+AS31+AU31+AW31+AY31+BK31+BW31+BY31+CA31+CC31+CE31+CK31+CG31)</f>
        <v>48</v>
      </c>
      <c r="CN31" s="95">
        <f t="shared" si="114"/>
        <v>452424.77501759992</v>
      </c>
      <c r="CO31" s="71">
        <v>236</v>
      </c>
      <c r="CP31" s="72">
        <v>2097544.7709215996</v>
      </c>
      <c r="CQ31" s="96">
        <v>284</v>
      </c>
      <c r="CR31" s="96">
        <v>2549969.5459391996</v>
      </c>
    </row>
    <row r="32" spans="1:97" s="4" customFormat="1" ht="45" customHeight="1" x14ac:dyDescent="0.25">
      <c r="A32" s="128"/>
      <c r="B32" s="121">
        <v>17</v>
      </c>
      <c r="C32" s="121" t="s">
        <v>110</v>
      </c>
      <c r="D32" s="122" t="s">
        <v>111</v>
      </c>
      <c r="E32" s="84">
        <v>17622</v>
      </c>
      <c r="F32" s="121">
        <v>0.97</v>
      </c>
      <c r="G32" s="142">
        <v>0.96299999999999997</v>
      </c>
      <c r="H32" s="129">
        <v>1</v>
      </c>
      <c r="I32" s="88">
        <v>1.4</v>
      </c>
      <c r="J32" s="88">
        <v>1.68</v>
      </c>
      <c r="K32" s="88">
        <v>2.23</v>
      </c>
      <c r="L32" s="89">
        <v>2.57</v>
      </c>
      <c r="M32" s="97"/>
      <c r="N32" s="106">
        <f t="shared" si="84"/>
        <v>0</v>
      </c>
      <c r="O32" s="97"/>
      <c r="P32" s="106">
        <f t="shared" si="85"/>
        <v>0</v>
      </c>
      <c r="Q32" s="90"/>
      <c r="R32" s="106">
        <f t="shared" si="86"/>
        <v>0</v>
      </c>
      <c r="S32" s="97"/>
      <c r="T32" s="106">
        <f t="shared" si="87"/>
        <v>0</v>
      </c>
      <c r="U32" s="97"/>
      <c r="V32" s="106">
        <f t="shared" si="88"/>
        <v>0</v>
      </c>
      <c r="W32" s="135">
        <v>1</v>
      </c>
      <c r="X32" s="106">
        <f t="shared" si="89"/>
        <v>23677.694567999995</v>
      </c>
      <c r="Y32" s="97"/>
      <c r="Z32" s="90"/>
      <c r="AA32" s="90"/>
      <c r="AB32" s="106">
        <f t="shared" si="90"/>
        <v>0</v>
      </c>
      <c r="AC32" s="90"/>
      <c r="AD32" s="106">
        <f t="shared" si="91"/>
        <v>0</v>
      </c>
      <c r="AE32" s="135"/>
      <c r="AF32" s="106">
        <f t="shared" si="92"/>
        <v>0</v>
      </c>
      <c r="AG32" s="90"/>
      <c r="AH32" s="106">
        <f t="shared" si="93"/>
        <v>0</v>
      </c>
      <c r="AI32" s="97"/>
      <c r="AJ32" s="106">
        <f t="shared" si="94"/>
        <v>0</v>
      </c>
      <c r="AK32" s="97"/>
      <c r="AL32" s="90"/>
      <c r="AM32" s="97"/>
      <c r="AN32" s="106">
        <f t="shared" si="95"/>
        <v>0</v>
      </c>
      <c r="AO32" s="97"/>
      <c r="AP32" s="106">
        <f t="shared" si="96"/>
        <v>0</v>
      </c>
      <c r="AQ32" s="90"/>
      <c r="AR32" s="106">
        <f t="shared" si="97"/>
        <v>0</v>
      </c>
      <c r="AS32" s="97"/>
      <c r="AT32" s="106">
        <f t="shared" si="98"/>
        <v>0</v>
      </c>
      <c r="AU32" s="97"/>
      <c r="AV32" s="106">
        <f t="shared" si="99"/>
        <v>0</v>
      </c>
      <c r="AW32" s="90"/>
      <c r="AX32" s="106"/>
      <c r="AY32" s="90">
        <v>0</v>
      </c>
      <c r="AZ32" s="106">
        <f t="shared" si="100"/>
        <v>0</v>
      </c>
      <c r="BA32" s="90">
        <v>15</v>
      </c>
      <c r="BB32" s="106">
        <f t="shared" si="101"/>
        <v>424301.14148400002</v>
      </c>
      <c r="BC32" s="90"/>
      <c r="BD32" s="106">
        <f t="shared" si="102"/>
        <v>0</v>
      </c>
      <c r="BE32" s="90"/>
      <c r="BF32" s="106">
        <f t="shared" si="103"/>
        <v>0</v>
      </c>
      <c r="BG32" s="125"/>
      <c r="BH32" s="106">
        <f t="shared" si="104"/>
        <v>0</v>
      </c>
      <c r="BI32" s="99"/>
      <c r="BJ32" s="106">
        <f t="shared" si="105"/>
        <v>0</v>
      </c>
      <c r="BK32" s="143"/>
      <c r="BL32" s="106"/>
      <c r="BM32" s="135"/>
      <c r="BN32" s="106">
        <f t="shared" si="106"/>
        <v>0</v>
      </c>
      <c r="BO32" s="97"/>
      <c r="BP32" s="106"/>
      <c r="BQ32" s="90">
        <v>8</v>
      </c>
      <c r="BR32" s="106">
        <f t="shared" si="107"/>
        <v>226293.9421248</v>
      </c>
      <c r="BS32" s="135">
        <v>6</v>
      </c>
      <c r="BT32" s="106">
        <f t="shared" si="108"/>
        <v>169720.45659359999</v>
      </c>
      <c r="BU32" s="125"/>
      <c r="BV32" s="106">
        <f t="shared" si="109"/>
        <v>0</v>
      </c>
      <c r="BW32" s="90">
        <v>9</v>
      </c>
      <c r="BX32" s="106">
        <f t="shared" ref="BX32:BX34" si="115">(BW32*$E32*$F32*((1-$G32)+$G32*$J32*$H32))</f>
        <v>254580.68489040001</v>
      </c>
      <c r="BY32" s="90">
        <v>11</v>
      </c>
      <c r="BZ32" s="106">
        <f t="shared" si="110"/>
        <v>311154.17042159999</v>
      </c>
      <c r="CA32" s="135">
        <v>20</v>
      </c>
      <c r="CB32" s="106">
        <f t="shared" si="111"/>
        <v>746804.60593199986</v>
      </c>
      <c r="CC32" s="135"/>
      <c r="CD32" s="106">
        <f t="shared" si="112"/>
        <v>0</v>
      </c>
      <c r="CE32" s="90"/>
      <c r="CF32" s="90"/>
      <c r="CG32" s="90"/>
      <c r="CH32" s="90"/>
      <c r="CI32" s="139"/>
      <c r="CJ32" s="139"/>
      <c r="CK32" s="139"/>
      <c r="CL32" s="106">
        <f t="shared" si="113"/>
        <v>0</v>
      </c>
      <c r="CM32" s="95">
        <f t="shared" si="114"/>
        <v>70</v>
      </c>
      <c r="CN32" s="95">
        <f t="shared" si="114"/>
        <v>2156532.6960143996</v>
      </c>
      <c r="CO32" s="71">
        <v>253</v>
      </c>
      <c r="CP32" s="72">
        <v>6114901.0270391982</v>
      </c>
      <c r="CQ32" s="96">
        <v>323</v>
      </c>
      <c r="CR32" s="96">
        <v>8271433.7230535978</v>
      </c>
    </row>
    <row r="33" spans="1:96" s="4" customFormat="1" ht="30" customHeight="1" x14ac:dyDescent="0.25">
      <c r="A33" s="128"/>
      <c r="B33" s="121">
        <v>18</v>
      </c>
      <c r="C33" s="121" t="s">
        <v>112</v>
      </c>
      <c r="D33" s="122" t="s">
        <v>113</v>
      </c>
      <c r="E33" s="84">
        <v>17622</v>
      </c>
      <c r="F33" s="121">
        <v>0.97</v>
      </c>
      <c r="G33" s="142">
        <v>0.98270000000000002</v>
      </c>
      <c r="H33" s="215">
        <v>0.95</v>
      </c>
      <c r="I33" s="88">
        <v>1.4</v>
      </c>
      <c r="J33" s="88">
        <v>1.68</v>
      </c>
      <c r="K33" s="88">
        <v>2.23</v>
      </c>
      <c r="L33" s="89">
        <v>2.57</v>
      </c>
      <c r="M33" s="97"/>
      <c r="N33" s="106">
        <f t="shared" si="84"/>
        <v>0</v>
      </c>
      <c r="O33" s="97"/>
      <c r="P33" s="106">
        <f t="shared" si="85"/>
        <v>0</v>
      </c>
      <c r="Q33" s="90"/>
      <c r="R33" s="106">
        <f t="shared" si="86"/>
        <v>0</v>
      </c>
      <c r="S33" s="97"/>
      <c r="T33" s="106">
        <f t="shared" si="87"/>
        <v>0</v>
      </c>
      <c r="U33" s="97"/>
      <c r="V33" s="106">
        <f t="shared" si="88"/>
        <v>0</v>
      </c>
      <c r="W33" s="135">
        <v>139</v>
      </c>
      <c r="X33" s="106">
        <f t="shared" si="89"/>
        <v>3146481.3287496599</v>
      </c>
      <c r="Y33" s="97"/>
      <c r="Z33" s="90"/>
      <c r="AA33" s="90"/>
      <c r="AB33" s="106">
        <f t="shared" si="90"/>
        <v>0</v>
      </c>
      <c r="AC33" s="90"/>
      <c r="AD33" s="106">
        <f t="shared" si="91"/>
        <v>0</v>
      </c>
      <c r="AE33" s="135"/>
      <c r="AF33" s="106">
        <f t="shared" si="92"/>
        <v>0</v>
      </c>
      <c r="AG33" s="90"/>
      <c r="AH33" s="106">
        <f t="shared" si="93"/>
        <v>0</v>
      </c>
      <c r="AI33" s="97"/>
      <c r="AJ33" s="106">
        <f t="shared" si="94"/>
        <v>0</v>
      </c>
      <c r="AK33" s="97"/>
      <c r="AL33" s="90"/>
      <c r="AM33" s="97"/>
      <c r="AN33" s="106">
        <f t="shared" si="95"/>
        <v>0</v>
      </c>
      <c r="AO33" s="97"/>
      <c r="AP33" s="106">
        <f t="shared" si="96"/>
        <v>0</v>
      </c>
      <c r="AQ33" s="90"/>
      <c r="AR33" s="106">
        <f t="shared" si="97"/>
        <v>0</v>
      </c>
      <c r="AS33" s="97"/>
      <c r="AT33" s="106">
        <f t="shared" si="98"/>
        <v>0</v>
      </c>
      <c r="AU33" s="97"/>
      <c r="AV33" s="106">
        <f t="shared" si="99"/>
        <v>0</v>
      </c>
      <c r="AW33" s="97"/>
      <c r="AX33" s="106"/>
      <c r="AY33" s="90">
        <v>0</v>
      </c>
      <c r="AZ33" s="106">
        <f t="shared" si="100"/>
        <v>0</v>
      </c>
      <c r="BA33" s="90"/>
      <c r="BB33" s="106">
        <f t="shared" si="101"/>
        <v>0</v>
      </c>
      <c r="BC33" s="90"/>
      <c r="BD33" s="106">
        <f t="shared" si="102"/>
        <v>0</v>
      </c>
      <c r="BE33" s="90"/>
      <c r="BF33" s="106">
        <f t="shared" si="103"/>
        <v>0</v>
      </c>
      <c r="BG33" s="125"/>
      <c r="BH33" s="106">
        <f t="shared" si="104"/>
        <v>0</v>
      </c>
      <c r="BI33" s="99"/>
      <c r="BJ33" s="106">
        <f t="shared" si="105"/>
        <v>0</v>
      </c>
      <c r="BK33" s="143"/>
      <c r="BL33" s="106"/>
      <c r="BM33" s="135"/>
      <c r="BN33" s="106">
        <f t="shared" si="106"/>
        <v>0</v>
      </c>
      <c r="BO33" s="97"/>
      <c r="BP33" s="106"/>
      <c r="BQ33" s="90">
        <v>0</v>
      </c>
      <c r="BR33" s="106">
        <f t="shared" si="107"/>
        <v>0</v>
      </c>
      <c r="BS33" s="135"/>
      <c r="BT33" s="106">
        <f t="shared" si="108"/>
        <v>0</v>
      </c>
      <c r="BU33" s="125"/>
      <c r="BV33" s="106">
        <f t="shared" si="109"/>
        <v>0</v>
      </c>
      <c r="BW33" s="90"/>
      <c r="BX33" s="106">
        <f t="shared" si="115"/>
        <v>0</v>
      </c>
      <c r="BY33" s="90"/>
      <c r="BZ33" s="106">
        <f t="shared" si="110"/>
        <v>0</v>
      </c>
      <c r="CA33" s="135"/>
      <c r="CB33" s="106">
        <f t="shared" si="111"/>
        <v>0</v>
      </c>
      <c r="CC33" s="135"/>
      <c r="CD33" s="106">
        <f t="shared" si="112"/>
        <v>0</v>
      </c>
      <c r="CE33" s="90"/>
      <c r="CF33" s="90"/>
      <c r="CG33" s="90"/>
      <c r="CH33" s="90"/>
      <c r="CI33" s="139"/>
      <c r="CJ33" s="139"/>
      <c r="CK33" s="139"/>
      <c r="CL33" s="106">
        <f t="shared" si="113"/>
        <v>0</v>
      </c>
      <c r="CM33" s="95">
        <f t="shared" si="114"/>
        <v>139</v>
      </c>
      <c r="CN33" s="95">
        <f t="shared" si="114"/>
        <v>3146481.3287496599</v>
      </c>
      <c r="CO33" s="71">
        <v>719</v>
      </c>
      <c r="CP33" s="72">
        <v>16275683.99547486</v>
      </c>
      <c r="CQ33" s="96">
        <v>858</v>
      </c>
      <c r="CR33" s="96">
        <v>19422165.32422452</v>
      </c>
    </row>
    <row r="34" spans="1:96" s="4" customFormat="1" ht="30" customHeight="1" x14ac:dyDescent="0.25">
      <c r="A34" s="128"/>
      <c r="B34" s="121">
        <v>19</v>
      </c>
      <c r="C34" s="121" t="s">
        <v>114</v>
      </c>
      <c r="D34" s="122" t="s">
        <v>115</v>
      </c>
      <c r="E34" s="84">
        <v>17622</v>
      </c>
      <c r="F34" s="121">
        <v>1.95</v>
      </c>
      <c r="G34" s="142">
        <v>0.98199999999999998</v>
      </c>
      <c r="H34" s="215">
        <v>0.95</v>
      </c>
      <c r="I34" s="88">
        <v>1.4</v>
      </c>
      <c r="J34" s="88">
        <v>1.68</v>
      </c>
      <c r="K34" s="88">
        <v>2.23</v>
      </c>
      <c r="L34" s="89">
        <v>2.57</v>
      </c>
      <c r="M34" s="97"/>
      <c r="N34" s="106">
        <f t="shared" si="84"/>
        <v>0</v>
      </c>
      <c r="O34" s="97"/>
      <c r="P34" s="106">
        <f t="shared" si="85"/>
        <v>0</v>
      </c>
      <c r="Q34" s="90"/>
      <c r="R34" s="106">
        <f t="shared" si="86"/>
        <v>0</v>
      </c>
      <c r="S34" s="97"/>
      <c r="T34" s="106">
        <f t="shared" si="87"/>
        <v>0</v>
      </c>
      <c r="U34" s="97"/>
      <c r="V34" s="106">
        <f t="shared" si="88"/>
        <v>0</v>
      </c>
      <c r="W34" s="135">
        <v>28</v>
      </c>
      <c r="X34" s="106">
        <f t="shared" si="89"/>
        <v>1273959.1584719997</v>
      </c>
      <c r="Y34" s="97"/>
      <c r="Z34" s="90"/>
      <c r="AA34" s="90"/>
      <c r="AB34" s="106">
        <f t="shared" si="90"/>
        <v>0</v>
      </c>
      <c r="AC34" s="90"/>
      <c r="AD34" s="106">
        <f t="shared" si="91"/>
        <v>0</v>
      </c>
      <c r="AE34" s="135"/>
      <c r="AF34" s="106">
        <f t="shared" si="92"/>
        <v>0</v>
      </c>
      <c r="AG34" s="90"/>
      <c r="AH34" s="106">
        <f t="shared" si="93"/>
        <v>0</v>
      </c>
      <c r="AI34" s="97"/>
      <c r="AJ34" s="106">
        <f t="shared" si="94"/>
        <v>0</v>
      </c>
      <c r="AK34" s="97"/>
      <c r="AL34" s="90"/>
      <c r="AM34" s="97"/>
      <c r="AN34" s="106">
        <f t="shared" si="95"/>
        <v>0</v>
      </c>
      <c r="AO34" s="97"/>
      <c r="AP34" s="106">
        <f t="shared" si="96"/>
        <v>0</v>
      </c>
      <c r="AQ34" s="90"/>
      <c r="AR34" s="106">
        <f t="shared" si="97"/>
        <v>0</v>
      </c>
      <c r="AS34" s="97"/>
      <c r="AT34" s="106">
        <f t="shared" si="98"/>
        <v>0</v>
      </c>
      <c r="AU34" s="97"/>
      <c r="AV34" s="106">
        <f t="shared" si="99"/>
        <v>0</v>
      </c>
      <c r="AW34" s="97"/>
      <c r="AX34" s="106"/>
      <c r="AY34" s="90">
        <v>0</v>
      </c>
      <c r="AZ34" s="106">
        <f t="shared" si="100"/>
        <v>0</v>
      </c>
      <c r="BA34" s="90"/>
      <c r="BB34" s="106">
        <f t="shared" si="101"/>
        <v>0</v>
      </c>
      <c r="BC34" s="90"/>
      <c r="BD34" s="106">
        <f t="shared" si="102"/>
        <v>0</v>
      </c>
      <c r="BE34" s="90"/>
      <c r="BF34" s="106">
        <f t="shared" si="103"/>
        <v>0</v>
      </c>
      <c r="BG34" s="125"/>
      <c r="BH34" s="106">
        <f t="shared" si="104"/>
        <v>0</v>
      </c>
      <c r="BI34" s="99"/>
      <c r="BJ34" s="106">
        <f t="shared" si="105"/>
        <v>0</v>
      </c>
      <c r="BK34" s="143"/>
      <c r="BL34" s="106"/>
      <c r="BM34" s="135"/>
      <c r="BN34" s="106">
        <f t="shared" si="106"/>
        <v>0</v>
      </c>
      <c r="BO34" s="97"/>
      <c r="BP34" s="106"/>
      <c r="BQ34" s="90">
        <v>0</v>
      </c>
      <c r="BR34" s="106">
        <f t="shared" si="107"/>
        <v>0</v>
      </c>
      <c r="BS34" s="135"/>
      <c r="BT34" s="106">
        <f t="shared" si="108"/>
        <v>0</v>
      </c>
      <c r="BU34" s="125"/>
      <c r="BV34" s="106">
        <f t="shared" si="109"/>
        <v>0</v>
      </c>
      <c r="BW34" s="90"/>
      <c r="BX34" s="106">
        <f t="shared" si="115"/>
        <v>0</v>
      </c>
      <c r="BY34" s="90"/>
      <c r="BZ34" s="106">
        <f t="shared" si="110"/>
        <v>0</v>
      </c>
      <c r="CA34" s="135"/>
      <c r="CB34" s="106">
        <f t="shared" si="111"/>
        <v>0</v>
      </c>
      <c r="CC34" s="135"/>
      <c r="CD34" s="106">
        <f t="shared" si="112"/>
        <v>0</v>
      </c>
      <c r="CE34" s="90"/>
      <c r="CF34" s="90"/>
      <c r="CG34" s="90"/>
      <c r="CH34" s="90"/>
      <c r="CI34" s="139"/>
      <c r="CJ34" s="139"/>
      <c r="CK34" s="139"/>
      <c r="CL34" s="106">
        <f t="shared" si="113"/>
        <v>0</v>
      </c>
      <c r="CM34" s="95">
        <f t="shared" si="114"/>
        <v>28</v>
      </c>
      <c r="CN34" s="95">
        <f t="shared" si="114"/>
        <v>1273959.1584719997</v>
      </c>
      <c r="CO34" s="71">
        <v>70</v>
      </c>
      <c r="CP34" s="72">
        <v>3184897.8961799997</v>
      </c>
      <c r="CQ34" s="96">
        <v>98</v>
      </c>
      <c r="CR34" s="96">
        <v>4458857.0546519998</v>
      </c>
    </row>
    <row r="35" spans="1:96" s="141" customFormat="1" ht="18.75" customHeight="1" x14ac:dyDescent="0.25">
      <c r="A35" s="140">
        <v>7</v>
      </c>
      <c r="B35" s="140"/>
      <c r="C35" s="59" t="s">
        <v>116</v>
      </c>
      <c r="D35" s="74" t="s">
        <v>117</v>
      </c>
      <c r="E35" s="84">
        <v>17622</v>
      </c>
      <c r="F35" s="132">
        <v>0.98</v>
      </c>
      <c r="G35" s="114"/>
      <c r="H35" s="62"/>
      <c r="I35" s="75">
        <v>1.4</v>
      </c>
      <c r="J35" s="76">
        <v>1.68</v>
      </c>
      <c r="K35" s="76">
        <v>2.23</v>
      </c>
      <c r="L35" s="77">
        <v>2.57</v>
      </c>
      <c r="M35" s="133">
        <f>M36</f>
        <v>0</v>
      </c>
      <c r="N35" s="133">
        <f t="shared" ref="N35:BY35" si="116">N36</f>
        <v>0</v>
      </c>
      <c r="O35" s="133">
        <f t="shared" si="116"/>
        <v>0</v>
      </c>
      <c r="P35" s="133">
        <f t="shared" si="116"/>
        <v>0</v>
      </c>
      <c r="Q35" s="133">
        <f t="shared" si="116"/>
        <v>10</v>
      </c>
      <c r="R35" s="133">
        <f t="shared" si="116"/>
        <v>241773.84</v>
      </c>
      <c r="S35" s="133">
        <f t="shared" si="116"/>
        <v>0</v>
      </c>
      <c r="T35" s="133">
        <f t="shared" si="116"/>
        <v>0</v>
      </c>
      <c r="U35" s="133">
        <f t="shared" si="116"/>
        <v>0</v>
      </c>
      <c r="V35" s="133">
        <f t="shared" si="116"/>
        <v>0</v>
      </c>
      <c r="W35" s="133">
        <f t="shared" si="116"/>
        <v>0</v>
      </c>
      <c r="X35" s="133">
        <f t="shared" si="116"/>
        <v>0</v>
      </c>
      <c r="Y35" s="133">
        <f t="shared" si="116"/>
        <v>0</v>
      </c>
      <c r="Z35" s="133">
        <f t="shared" si="116"/>
        <v>0</v>
      </c>
      <c r="AA35" s="133">
        <f t="shared" si="116"/>
        <v>0</v>
      </c>
      <c r="AB35" s="133">
        <f t="shared" si="116"/>
        <v>0</v>
      </c>
      <c r="AC35" s="133">
        <f t="shared" si="116"/>
        <v>0</v>
      </c>
      <c r="AD35" s="133">
        <f t="shared" si="116"/>
        <v>0</v>
      </c>
      <c r="AE35" s="133">
        <f t="shared" si="116"/>
        <v>0</v>
      </c>
      <c r="AF35" s="133">
        <f t="shared" si="116"/>
        <v>0</v>
      </c>
      <c r="AG35" s="133">
        <f t="shared" si="116"/>
        <v>0</v>
      </c>
      <c r="AH35" s="133">
        <f t="shared" si="116"/>
        <v>0</v>
      </c>
      <c r="AI35" s="133">
        <f t="shared" si="116"/>
        <v>0</v>
      </c>
      <c r="AJ35" s="133">
        <f t="shared" si="116"/>
        <v>0</v>
      </c>
      <c r="AK35" s="133">
        <f t="shared" si="116"/>
        <v>0</v>
      </c>
      <c r="AL35" s="133">
        <f t="shared" si="116"/>
        <v>0</v>
      </c>
      <c r="AM35" s="133">
        <f t="shared" si="116"/>
        <v>0</v>
      </c>
      <c r="AN35" s="133">
        <f t="shared" si="116"/>
        <v>0</v>
      </c>
      <c r="AO35" s="133">
        <f t="shared" si="116"/>
        <v>0</v>
      </c>
      <c r="AP35" s="133">
        <f t="shared" si="116"/>
        <v>0</v>
      </c>
      <c r="AQ35" s="133">
        <f t="shared" si="116"/>
        <v>0</v>
      </c>
      <c r="AR35" s="133">
        <f t="shared" si="116"/>
        <v>0</v>
      </c>
      <c r="AS35" s="133">
        <f t="shared" si="116"/>
        <v>0</v>
      </c>
      <c r="AT35" s="133">
        <f t="shared" si="116"/>
        <v>0</v>
      </c>
      <c r="AU35" s="133">
        <f t="shared" si="116"/>
        <v>0</v>
      </c>
      <c r="AV35" s="133">
        <f t="shared" si="116"/>
        <v>0</v>
      </c>
      <c r="AW35" s="133">
        <f t="shared" si="116"/>
        <v>0</v>
      </c>
      <c r="AX35" s="133">
        <f t="shared" si="116"/>
        <v>0</v>
      </c>
      <c r="AY35" s="133">
        <f t="shared" si="116"/>
        <v>0</v>
      </c>
      <c r="AZ35" s="133">
        <f t="shared" si="116"/>
        <v>0</v>
      </c>
      <c r="BA35" s="133">
        <f t="shared" si="116"/>
        <v>0</v>
      </c>
      <c r="BB35" s="133">
        <f t="shared" si="116"/>
        <v>0</v>
      </c>
      <c r="BC35" s="133">
        <f t="shared" si="116"/>
        <v>0</v>
      </c>
      <c r="BD35" s="133">
        <f t="shared" si="116"/>
        <v>0</v>
      </c>
      <c r="BE35" s="133">
        <f t="shared" si="116"/>
        <v>0</v>
      </c>
      <c r="BF35" s="133">
        <f t="shared" si="116"/>
        <v>0</v>
      </c>
      <c r="BG35" s="133">
        <f t="shared" si="116"/>
        <v>0</v>
      </c>
      <c r="BH35" s="133">
        <f t="shared" si="116"/>
        <v>0</v>
      </c>
      <c r="BI35" s="133">
        <f t="shared" si="116"/>
        <v>0</v>
      </c>
      <c r="BJ35" s="133">
        <f t="shared" si="116"/>
        <v>0</v>
      </c>
      <c r="BK35" s="133">
        <f t="shared" si="116"/>
        <v>0</v>
      </c>
      <c r="BL35" s="133">
        <f t="shared" si="116"/>
        <v>0</v>
      </c>
      <c r="BM35" s="133">
        <f t="shared" si="116"/>
        <v>0</v>
      </c>
      <c r="BN35" s="133">
        <f t="shared" si="116"/>
        <v>0</v>
      </c>
      <c r="BO35" s="133">
        <f t="shared" si="116"/>
        <v>0</v>
      </c>
      <c r="BP35" s="133">
        <f t="shared" si="116"/>
        <v>0</v>
      </c>
      <c r="BQ35" s="133">
        <f t="shared" si="116"/>
        <v>4</v>
      </c>
      <c r="BR35" s="133">
        <f t="shared" si="116"/>
        <v>116051.44320000001</v>
      </c>
      <c r="BS35" s="133">
        <f t="shared" si="116"/>
        <v>0</v>
      </c>
      <c r="BT35" s="133">
        <f t="shared" si="116"/>
        <v>0</v>
      </c>
      <c r="BU35" s="133">
        <f t="shared" si="116"/>
        <v>0</v>
      </c>
      <c r="BV35" s="133">
        <f t="shared" si="116"/>
        <v>0</v>
      </c>
      <c r="BW35" s="133">
        <f t="shared" si="116"/>
        <v>0</v>
      </c>
      <c r="BX35" s="133">
        <f t="shared" si="116"/>
        <v>0</v>
      </c>
      <c r="BY35" s="117">
        <f t="shared" si="116"/>
        <v>0</v>
      </c>
      <c r="BZ35" s="133">
        <f t="shared" ref="BZ35:CN35" si="117">BZ36</f>
        <v>0</v>
      </c>
      <c r="CA35" s="133">
        <f t="shared" si="117"/>
        <v>0</v>
      </c>
      <c r="CB35" s="133">
        <f t="shared" si="117"/>
        <v>0</v>
      </c>
      <c r="CC35" s="133">
        <f t="shared" si="117"/>
        <v>0</v>
      </c>
      <c r="CD35" s="133">
        <f t="shared" si="117"/>
        <v>0</v>
      </c>
      <c r="CE35" s="133">
        <f t="shared" si="117"/>
        <v>0</v>
      </c>
      <c r="CF35" s="133">
        <f t="shared" si="117"/>
        <v>0</v>
      </c>
      <c r="CG35" s="133">
        <f t="shared" si="117"/>
        <v>0</v>
      </c>
      <c r="CH35" s="133">
        <f t="shared" si="117"/>
        <v>0</v>
      </c>
      <c r="CI35" s="133">
        <f t="shared" si="117"/>
        <v>0</v>
      </c>
      <c r="CJ35" s="133">
        <f t="shared" si="117"/>
        <v>0</v>
      </c>
      <c r="CK35" s="133">
        <f t="shared" si="117"/>
        <v>0</v>
      </c>
      <c r="CL35" s="133">
        <f t="shared" si="117"/>
        <v>0</v>
      </c>
      <c r="CM35" s="133">
        <f t="shared" si="117"/>
        <v>14</v>
      </c>
      <c r="CN35" s="133">
        <f t="shared" si="117"/>
        <v>357825.28320000001</v>
      </c>
      <c r="CO35" s="133">
        <v>229</v>
      </c>
      <c r="CP35" s="134">
        <v>5536620.9359999988</v>
      </c>
      <c r="CQ35" s="117">
        <v>243</v>
      </c>
      <c r="CR35" s="117">
        <v>5894446.2191999992</v>
      </c>
    </row>
    <row r="36" spans="1:96" s="4" customFormat="1" ht="18.75" customHeight="1" x14ac:dyDescent="0.25">
      <c r="A36" s="128"/>
      <c r="B36" s="128">
        <v>20</v>
      </c>
      <c r="C36" s="122" t="s">
        <v>118</v>
      </c>
      <c r="D36" s="102" t="s">
        <v>119</v>
      </c>
      <c r="E36" s="84">
        <v>17622</v>
      </c>
      <c r="F36" s="85">
        <v>0.98</v>
      </c>
      <c r="G36" s="86"/>
      <c r="H36" s="129">
        <v>1</v>
      </c>
      <c r="I36" s="88">
        <v>1.4</v>
      </c>
      <c r="J36" s="88">
        <v>1.68</v>
      </c>
      <c r="K36" s="88">
        <v>2.23</v>
      </c>
      <c r="L36" s="89">
        <v>2.57</v>
      </c>
      <c r="M36" s="97"/>
      <c r="N36" s="71">
        <f>SUM(M36*$E36*$F36*$H36*$I36*$N$9)</f>
        <v>0</v>
      </c>
      <c r="O36" s="97"/>
      <c r="P36" s="71">
        <f>SUM(O36*$E36*$F36*$H36*$I36*$P$9)</f>
        <v>0</v>
      </c>
      <c r="Q36" s="90">
        <v>10</v>
      </c>
      <c r="R36" s="71">
        <f>SUM(Q36*$E36*$F36*$H36*$I36*$R$9)</f>
        <v>241773.84</v>
      </c>
      <c r="S36" s="97"/>
      <c r="T36" s="71">
        <f>SUM(S36*$E36*$F36*$H36*$I36*$T$9)</f>
        <v>0</v>
      </c>
      <c r="U36" s="97"/>
      <c r="V36" s="71">
        <f>SUM(U36*$E36*$F36*$H36*$I36*$V$9)</f>
        <v>0</v>
      </c>
      <c r="W36" s="91"/>
      <c r="X36" s="71"/>
      <c r="Y36" s="97">
        <v>0</v>
      </c>
      <c r="Z36" s="71">
        <f>SUM(Y36*$E36*$F36*$H36*$I36*$Z$9)</f>
        <v>0</v>
      </c>
      <c r="AA36" s="90">
        <v>0</v>
      </c>
      <c r="AB36" s="71">
        <f>SUM(AA36*$E36*$F36*$H36*$I36*$AB$9)</f>
        <v>0</v>
      </c>
      <c r="AC36" s="90">
        <v>0</v>
      </c>
      <c r="AD36" s="71">
        <f>SUM(AC36*$E36*$F36*$H36*$J36*$AD$9)</f>
        <v>0</v>
      </c>
      <c r="AE36" s="90"/>
      <c r="AF36" s="71">
        <f>SUM(AE36*$E36*$F36*$H36*$J36*$AF$9)</f>
        <v>0</v>
      </c>
      <c r="AG36" s="90"/>
      <c r="AH36" s="71">
        <f>SUM(AG36*$E36*$F36*$H36*$I36*$AH$9)</f>
        <v>0</v>
      </c>
      <c r="AI36" s="97"/>
      <c r="AJ36" s="71">
        <f>SUM(AI36*$E36*$F36*$H36*$I36*$AJ$9)</f>
        <v>0</v>
      </c>
      <c r="AK36" s="97"/>
      <c r="AL36" s="71"/>
      <c r="AM36" s="97"/>
      <c r="AN36" s="71">
        <f>SUM(AM36*$E36*$F36*$H36*$I36*$AN$9)</f>
        <v>0</v>
      </c>
      <c r="AO36" s="97"/>
      <c r="AP36" s="71">
        <f>SUM(AO36*$E36*$F36*$H36*$I36*$AP$9)</f>
        <v>0</v>
      </c>
      <c r="AQ36" s="90"/>
      <c r="AR36" s="71">
        <f>SUM(AQ36*$E36*$F36*$H36*$I36*$AR$9)</f>
        <v>0</v>
      </c>
      <c r="AS36" s="97"/>
      <c r="AT36" s="71">
        <f>SUM(AS36*$E36*$F36*$H36*$I36*$AT$9)</f>
        <v>0</v>
      </c>
      <c r="AU36" s="97"/>
      <c r="AV36" s="71">
        <f>SUM(AU36*$E36*$F36*$H36*$I36*$AV$9)</f>
        <v>0</v>
      </c>
      <c r="AW36" s="97"/>
      <c r="AX36" s="71">
        <f>SUM(AW36*$E36*$F36*$H36*$I36*$AX$9)</f>
        <v>0</v>
      </c>
      <c r="AY36" s="97"/>
      <c r="AZ36" s="71">
        <f>SUM(AY36*$E36*$F36*$H36*$I36*$AZ$9)</f>
        <v>0</v>
      </c>
      <c r="BA36" s="90"/>
      <c r="BB36" s="71">
        <f>SUM(BA36*$E36*$F36*$H36*$J36*$BB$9)</f>
        <v>0</v>
      </c>
      <c r="BC36" s="97"/>
      <c r="BD36" s="71">
        <f>SUM(BC36*$E36*$F36*$H36*$J36*$BD$9)</f>
        <v>0</v>
      </c>
      <c r="BE36" s="90"/>
      <c r="BF36" s="71">
        <f>SUM(BE36*$E36*$F36*$H36*$J36*$BF$9)</f>
        <v>0</v>
      </c>
      <c r="BG36" s="90"/>
      <c r="BH36" s="71">
        <f>SUM(BG36*$E36*$F36*$H36*$J36*$BH$9)</f>
        <v>0</v>
      </c>
      <c r="BI36" s="97"/>
      <c r="BJ36" s="71">
        <f>SUM(BI36*$E36*$F36*$H36*$J36*$BJ$9)</f>
        <v>0</v>
      </c>
      <c r="BK36" s="99"/>
      <c r="BL36" s="71"/>
      <c r="BM36" s="97"/>
      <c r="BN36" s="71">
        <f>SUM(BM36*$E36*$F36*$H36*$J36*$BN$9)</f>
        <v>0</v>
      </c>
      <c r="BO36" s="97"/>
      <c r="BP36" s="71">
        <f>SUM(BO36*$E36*$F36*$H36*$J36*$BP$9)</f>
        <v>0</v>
      </c>
      <c r="BQ36" s="90">
        <v>4</v>
      </c>
      <c r="BR36" s="71">
        <f>SUM(BQ36*$E36*$F36*$H36*$J36*$BR$9)</f>
        <v>116051.44320000001</v>
      </c>
      <c r="BS36" s="97"/>
      <c r="BT36" s="71">
        <f>SUM(BS36*$E36*$F36*$H36*$J36*$BT$9)</f>
        <v>0</v>
      </c>
      <c r="BU36" s="97"/>
      <c r="BV36" s="71">
        <f>SUM(BU36*$E36*$F36*$H36*$J36*$BV$9)</f>
        <v>0</v>
      </c>
      <c r="BW36" s="97"/>
      <c r="BX36" s="71">
        <f>(BW36*$E36*$F36*$H36*$J36*BX$9)</f>
        <v>0</v>
      </c>
      <c r="BY36" s="71"/>
      <c r="BZ36" s="71">
        <f>(BY36*$E36*$F36*$H36*$J36*BZ$9)</f>
        <v>0</v>
      </c>
      <c r="CA36" s="90"/>
      <c r="CB36" s="71">
        <f>(CA36*$E36*$F36*$H36*$K36*CB$9)</f>
        <v>0</v>
      </c>
      <c r="CC36" s="97"/>
      <c r="CD36" s="71">
        <f>(CC36*$E36*$F36*$H36*$L36*CD$9)</f>
        <v>0</v>
      </c>
      <c r="CE36" s="71"/>
      <c r="CF36" s="71">
        <f>(CE36*$E36*$F36*$H36*$J36*CF$9)</f>
        <v>0</v>
      </c>
      <c r="CG36" s="71"/>
      <c r="CH36" s="71">
        <f>(CG36*$E36*$F36*$H36*$I36*CH$9)</f>
        <v>0</v>
      </c>
      <c r="CI36" s="94"/>
      <c r="CJ36" s="94"/>
      <c r="CK36" s="94"/>
      <c r="CL36" s="94"/>
      <c r="CM36" s="95">
        <f>SUM(O36+M36+Q36+S36+Y36+W36+U36+AC36+AA36+AE36+BA36+BE36+AG36+AO36+AQ36+BO36+BQ36+BM36+BS36+BU36+BI36+AI36+AK36+AM36+BC36+BG36+AS36+AU36+AW36+AY36+BK36+BW36+BY36+CA36+CC36+CE36+CK36+CG36)</f>
        <v>14</v>
      </c>
      <c r="CN36" s="95">
        <f>SUM(P36+N36+R36+T36+Z36+X36+V36+AD36+AB36+AF36+BB36+BF36+AH36+AP36+AR36+BP36+BR36+BN36+BT36+BV36+BJ36+AJ36+AL36+AN36+BD36+BH36+AT36+AV36+AX36+AZ36+BL36+BX36+BZ36+CB36+CD36+CF36+CL36+CH36)</f>
        <v>357825.28320000001</v>
      </c>
      <c r="CO36" s="71">
        <v>229</v>
      </c>
      <c r="CP36" s="72">
        <v>5536620.9359999988</v>
      </c>
      <c r="CQ36" s="96">
        <v>243</v>
      </c>
      <c r="CR36" s="96">
        <v>5894446.2191999992</v>
      </c>
    </row>
    <row r="37" spans="1:96" s="141" customFormat="1" ht="18.75" customHeight="1" x14ac:dyDescent="0.25">
      <c r="A37" s="140">
        <v>8</v>
      </c>
      <c r="B37" s="140"/>
      <c r="C37" s="59" t="s">
        <v>120</v>
      </c>
      <c r="D37" s="74" t="s">
        <v>121</v>
      </c>
      <c r="E37" s="84">
        <v>17622</v>
      </c>
      <c r="F37" s="132">
        <v>12.8</v>
      </c>
      <c r="G37" s="114"/>
      <c r="H37" s="62"/>
      <c r="I37" s="75">
        <v>1.4</v>
      </c>
      <c r="J37" s="76">
        <v>1.68</v>
      </c>
      <c r="K37" s="76">
        <v>2.23</v>
      </c>
      <c r="L37" s="77">
        <v>2.57</v>
      </c>
      <c r="M37" s="133">
        <f>SUM(M38:M40)</f>
        <v>0</v>
      </c>
      <c r="N37" s="133">
        <f t="shared" ref="N37:BY37" si="118">SUM(N38:N40)</f>
        <v>0</v>
      </c>
      <c r="O37" s="133">
        <f t="shared" si="118"/>
        <v>0</v>
      </c>
      <c r="P37" s="133">
        <f t="shared" si="118"/>
        <v>0</v>
      </c>
      <c r="Q37" s="133">
        <f t="shared" si="118"/>
        <v>178</v>
      </c>
      <c r="R37" s="133">
        <f t="shared" si="118"/>
        <v>59647579.991999999</v>
      </c>
      <c r="S37" s="133">
        <f t="shared" si="118"/>
        <v>0</v>
      </c>
      <c r="T37" s="133">
        <f t="shared" si="118"/>
        <v>0</v>
      </c>
      <c r="U37" s="133">
        <f t="shared" si="118"/>
        <v>0</v>
      </c>
      <c r="V37" s="133">
        <f t="shared" si="118"/>
        <v>0</v>
      </c>
      <c r="W37" s="133">
        <f t="shared" si="118"/>
        <v>0</v>
      </c>
      <c r="X37" s="133">
        <f t="shared" si="118"/>
        <v>0</v>
      </c>
      <c r="Y37" s="133">
        <f t="shared" si="118"/>
        <v>0</v>
      </c>
      <c r="Z37" s="133">
        <f t="shared" si="118"/>
        <v>0</v>
      </c>
      <c r="AA37" s="133">
        <f t="shared" si="118"/>
        <v>0</v>
      </c>
      <c r="AB37" s="133">
        <f t="shared" si="118"/>
        <v>0</v>
      </c>
      <c r="AC37" s="133">
        <f t="shared" si="118"/>
        <v>0</v>
      </c>
      <c r="AD37" s="133">
        <f t="shared" si="118"/>
        <v>0</v>
      </c>
      <c r="AE37" s="133">
        <f t="shared" si="118"/>
        <v>0</v>
      </c>
      <c r="AF37" s="133">
        <f t="shared" si="118"/>
        <v>0</v>
      </c>
      <c r="AG37" s="133">
        <f t="shared" si="118"/>
        <v>0</v>
      </c>
      <c r="AH37" s="133">
        <f t="shared" si="118"/>
        <v>0</v>
      </c>
      <c r="AI37" s="133">
        <f t="shared" si="118"/>
        <v>0</v>
      </c>
      <c r="AJ37" s="133">
        <f t="shared" si="118"/>
        <v>0</v>
      </c>
      <c r="AK37" s="133">
        <f t="shared" si="118"/>
        <v>0</v>
      </c>
      <c r="AL37" s="133">
        <f t="shared" si="118"/>
        <v>0</v>
      </c>
      <c r="AM37" s="133">
        <f t="shared" si="118"/>
        <v>0</v>
      </c>
      <c r="AN37" s="133">
        <f t="shared" si="118"/>
        <v>0</v>
      </c>
      <c r="AO37" s="133">
        <f t="shared" si="118"/>
        <v>0</v>
      </c>
      <c r="AP37" s="133">
        <f t="shared" si="118"/>
        <v>0</v>
      </c>
      <c r="AQ37" s="133">
        <f t="shared" si="118"/>
        <v>0</v>
      </c>
      <c r="AR37" s="133">
        <f t="shared" si="118"/>
        <v>0</v>
      </c>
      <c r="AS37" s="133">
        <f t="shared" si="118"/>
        <v>0</v>
      </c>
      <c r="AT37" s="133">
        <f t="shared" si="118"/>
        <v>0</v>
      </c>
      <c r="AU37" s="133">
        <f t="shared" si="118"/>
        <v>0</v>
      </c>
      <c r="AV37" s="133">
        <f t="shared" si="118"/>
        <v>0</v>
      </c>
      <c r="AW37" s="133">
        <f t="shared" si="118"/>
        <v>0</v>
      </c>
      <c r="AX37" s="133">
        <f t="shared" si="118"/>
        <v>0</v>
      </c>
      <c r="AY37" s="133">
        <f t="shared" si="118"/>
        <v>0</v>
      </c>
      <c r="AZ37" s="133">
        <f t="shared" si="118"/>
        <v>0</v>
      </c>
      <c r="BA37" s="133">
        <f t="shared" si="118"/>
        <v>0</v>
      </c>
      <c r="BB37" s="133">
        <f t="shared" si="118"/>
        <v>0</v>
      </c>
      <c r="BC37" s="133">
        <f t="shared" si="118"/>
        <v>0</v>
      </c>
      <c r="BD37" s="133">
        <f t="shared" si="118"/>
        <v>0</v>
      </c>
      <c r="BE37" s="133">
        <f t="shared" si="118"/>
        <v>0</v>
      </c>
      <c r="BF37" s="133">
        <f t="shared" si="118"/>
        <v>0</v>
      </c>
      <c r="BG37" s="133">
        <f t="shared" si="118"/>
        <v>0</v>
      </c>
      <c r="BH37" s="133">
        <f t="shared" si="118"/>
        <v>0</v>
      </c>
      <c r="BI37" s="133">
        <f t="shared" si="118"/>
        <v>0</v>
      </c>
      <c r="BJ37" s="133">
        <f t="shared" si="118"/>
        <v>0</v>
      </c>
      <c r="BK37" s="133">
        <f t="shared" si="118"/>
        <v>0</v>
      </c>
      <c r="BL37" s="133">
        <f t="shared" si="118"/>
        <v>0</v>
      </c>
      <c r="BM37" s="133">
        <f t="shared" si="118"/>
        <v>0</v>
      </c>
      <c r="BN37" s="133">
        <f t="shared" si="118"/>
        <v>0</v>
      </c>
      <c r="BO37" s="133">
        <f t="shared" si="118"/>
        <v>0</v>
      </c>
      <c r="BP37" s="133">
        <f t="shared" si="118"/>
        <v>0</v>
      </c>
      <c r="BQ37" s="133">
        <f t="shared" si="118"/>
        <v>0</v>
      </c>
      <c r="BR37" s="133">
        <f t="shared" si="118"/>
        <v>0</v>
      </c>
      <c r="BS37" s="133">
        <f t="shared" si="118"/>
        <v>0</v>
      </c>
      <c r="BT37" s="133">
        <f t="shared" si="118"/>
        <v>0</v>
      </c>
      <c r="BU37" s="133">
        <f t="shared" si="118"/>
        <v>0</v>
      </c>
      <c r="BV37" s="133">
        <f t="shared" si="118"/>
        <v>0</v>
      </c>
      <c r="BW37" s="133">
        <f t="shared" si="118"/>
        <v>0</v>
      </c>
      <c r="BX37" s="133">
        <f t="shared" si="118"/>
        <v>0</v>
      </c>
      <c r="BY37" s="117">
        <f t="shared" si="118"/>
        <v>0</v>
      </c>
      <c r="BZ37" s="133">
        <f t="shared" ref="BZ37:CN37" si="119">SUM(BZ38:BZ40)</f>
        <v>0</v>
      </c>
      <c r="CA37" s="133">
        <f t="shared" si="119"/>
        <v>0</v>
      </c>
      <c r="CB37" s="133">
        <f t="shared" si="119"/>
        <v>0</v>
      </c>
      <c r="CC37" s="133">
        <f t="shared" si="119"/>
        <v>0</v>
      </c>
      <c r="CD37" s="133">
        <f t="shared" si="119"/>
        <v>0</v>
      </c>
      <c r="CE37" s="133">
        <f t="shared" si="119"/>
        <v>0</v>
      </c>
      <c r="CF37" s="133">
        <f t="shared" si="119"/>
        <v>0</v>
      </c>
      <c r="CG37" s="133">
        <f t="shared" si="119"/>
        <v>0</v>
      </c>
      <c r="CH37" s="133">
        <f t="shared" si="119"/>
        <v>0</v>
      </c>
      <c r="CI37" s="133">
        <f t="shared" si="119"/>
        <v>0</v>
      </c>
      <c r="CJ37" s="133">
        <f t="shared" si="119"/>
        <v>0</v>
      </c>
      <c r="CK37" s="133">
        <f t="shared" si="119"/>
        <v>0</v>
      </c>
      <c r="CL37" s="133">
        <f t="shared" si="119"/>
        <v>0</v>
      </c>
      <c r="CM37" s="133">
        <f t="shared" si="119"/>
        <v>178</v>
      </c>
      <c r="CN37" s="133">
        <f t="shared" si="119"/>
        <v>59647579.991999999</v>
      </c>
      <c r="CO37" s="133">
        <v>0</v>
      </c>
      <c r="CP37" s="134">
        <v>0</v>
      </c>
      <c r="CQ37" s="117">
        <v>178</v>
      </c>
      <c r="CR37" s="117">
        <v>59647579.991999999</v>
      </c>
    </row>
    <row r="38" spans="1:96" s="3" customFormat="1" ht="45" customHeight="1" x14ac:dyDescent="0.25">
      <c r="A38" s="121"/>
      <c r="B38" s="121">
        <v>21</v>
      </c>
      <c r="C38" s="122" t="s">
        <v>122</v>
      </c>
      <c r="D38" s="102" t="s">
        <v>123</v>
      </c>
      <c r="E38" s="84">
        <v>17622</v>
      </c>
      <c r="F38" s="85">
        <v>7.95</v>
      </c>
      <c r="G38" s="86"/>
      <c r="H38" s="87">
        <v>1</v>
      </c>
      <c r="I38" s="88">
        <v>1.4</v>
      </c>
      <c r="J38" s="88">
        <v>1.68</v>
      </c>
      <c r="K38" s="88">
        <v>2.23</v>
      </c>
      <c r="L38" s="89">
        <v>2.57</v>
      </c>
      <c r="M38" s="97"/>
      <c r="N38" s="71">
        <f t="shared" ref="N38:N40" si="120">SUM(M38*$E38*$F38*$H38*$I38*$N$9)</f>
        <v>0</v>
      </c>
      <c r="O38" s="97"/>
      <c r="P38" s="71">
        <f>SUM(O38*$E38*$F38*$H38*$I38*$P$9)</f>
        <v>0</v>
      </c>
      <c r="Q38" s="90">
        <v>1</v>
      </c>
      <c r="R38" s="71">
        <f>SUM(Q38*$E38*$F38*$H38*$I38*$R$9)</f>
        <v>196132.86</v>
      </c>
      <c r="S38" s="97"/>
      <c r="T38" s="71">
        <f>SUM(S38*$E38*$F38*$H38*$I38*$T$9)</f>
        <v>0</v>
      </c>
      <c r="U38" s="97"/>
      <c r="V38" s="71">
        <f>SUM(U38*$E38*$F38*$H38*$I38*$V$9)</f>
        <v>0</v>
      </c>
      <c r="W38" s="91"/>
      <c r="X38" s="71"/>
      <c r="Y38" s="97">
        <v>0</v>
      </c>
      <c r="Z38" s="71">
        <f>SUM(Y38*$E38*$F38*$H38*$I38*$Z$9)</f>
        <v>0</v>
      </c>
      <c r="AA38" s="90">
        <v>0</v>
      </c>
      <c r="AB38" s="71">
        <f>SUM(AA38*$E38*$F38*$H38*$I38*$AB$9)</f>
        <v>0</v>
      </c>
      <c r="AC38" s="90">
        <v>0</v>
      </c>
      <c r="AD38" s="71">
        <f>SUM(AC38*$E38*$F38*$H38*$J38*$AD$9)</f>
        <v>0</v>
      </c>
      <c r="AE38" s="90"/>
      <c r="AF38" s="71">
        <f>SUM(AE38*$E38*$F38*$H38*$J38*$AF$9)</f>
        <v>0</v>
      </c>
      <c r="AG38" s="90"/>
      <c r="AH38" s="71">
        <f>SUM(AG38*$E38*$F38*$H38*$I38*$AH$9)</f>
        <v>0</v>
      </c>
      <c r="AI38" s="97"/>
      <c r="AJ38" s="71">
        <f>SUM(AI38*$E38*$F38*$H38*$I38*$AJ$9)</f>
        <v>0</v>
      </c>
      <c r="AK38" s="97"/>
      <c r="AL38" s="71"/>
      <c r="AM38" s="97"/>
      <c r="AN38" s="71">
        <f>SUM(AM38*$E38*$F38*$H38*$I38*$AN$9)</f>
        <v>0</v>
      </c>
      <c r="AO38" s="97"/>
      <c r="AP38" s="71">
        <f>SUM(AO38*$E38*$F38*$H38*$I38*$AP$9)</f>
        <v>0</v>
      </c>
      <c r="AQ38" s="90"/>
      <c r="AR38" s="71">
        <f>SUM(AQ38*$E38*$F38*$H38*$I38*$AR$9)</f>
        <v>0</v>
      </c>
      <c r="AS38" s="97"/>
      <c r="AT38" s="71">
        <f>SUM(AS38*$E38*$F38*$H38*$I38*$AT$9)</f>
        <v>0</v>
      </c>
      <c r="AU38" s="97"/>
      <c r="AV38" s="71">
        <f>SUM(AU38*$E38*$F38*$H38*$I38*$AV$9)</f>
        <v>0</v>
      </c>
      <c r="AW38" s="97"/>
      <c r="AX38" s="71">
        <f>SUM(AW38*$E38*$F38*$H38*$I38*$AX$9)</f>
        <v>0</v>
      </c>
      <c r="AY38" s="97"/>
      <c r="AZ38" s="71">
        <f>SUM(AY38*$E38*$F38*$H38*$I38*$AZ$9)</f>
        <v>0</v>
      </c>
      <c r="BA38" s="90"/>
      <c r="BB38" s="71">
        <f>SUM(BA38*$E38*$F38*$H38*$J38*$BB$9)</f>
        <v>0</v>
      </c>
      <c r="BC38" s="97"/>
      <c r="BD38" s="71">
        <f>SUM(BC38*$E38*$F38*$H38*$J38*$BD$9)</f>
        <v>0</v>
      </c>
      <c r="BE38" s="90"/>
      <c r="BF38" s="71">
        <f>SUM(BE38*$E38*$F38*$H38*$J38*$BF$9)</f>
        <v>0</v>
      </c>
      <c r="BG38" s="90"/>
      <c r="BH38" s="71">
        <f>SUM(BG38*$E38*$F38*$H38*$J38*$BH$9)</f>
        <v>0</v>
      </c>
      <c r="BI38" s="97"/>
      <c r="BJ38" s="71">
        <f>SUM(BI38*$E38*$F38*$H38*$J38*$BJ$9)</f>
        <v>0</v>
      </c>
      <c r="BK38" s="99"/>
      <c r="BL38" s="71"/>
      <c r="BM38" s="97"/>
      <c r="BN38" s="71">
        <f>SUM(BM38*$E38*$F38*$H38*$J38*$BN$9)</f>
        <v>0</v>
      </c>
      <c r="BO38" s="97"/>
      <c r="BP38" s="71">
        <f>SUM(BO38*$E38*$F38*$H38*$J38*$BP$9)</f>
        <v>0</v>
      </c>
      <c r="BQ38" s="90"/>
      <c r="BR38" s="71">
        <f>SUM(BQ38*$E38*$F38*$H38*$J38*$BR$9)</f>
        <v>0</v>
      </c>
      <c r="BS38" s="97"/>
      <c r="BT38" s="71">
        <f>SUM(BS38*$E38*$F38*$H38*$J38*$BT$9)</f>
        <v>0</v>
      </c>
      <c r="BU38" s="97"/>
      <c r="BV38" s="71">
        <f>SUM(BU38*$E38*$F38*$H38*$J38*$BV$9)</f>
        <v>0</v>
      </c>
      <c r="BW38" s="97"/>
      <c r="BX38" s="71">
        <f>(BW38*$E38*$F38*$H38*$J38*BX$9)</f>
        <v>0</v>
      </c>
      <c r="BY38" s="90"/>
      <c r="BZ38" s="71">
        <f t="shared" ref="BZ38:BZ40" si="121">(BY38*$E38*$F38*$H38*$J38*BZ$9)</f>
        <v>0</v>
      </c>
      <c r="CA38" s="90"/>
      <c r="CB38" s="71">
        <f t="shared" ref="CB38:CB40" si="122">(CA38*$E38*$F38*$H38*$K38*CB$9)</f>
        <v>0</v>
      </c>
      <c r="CC38" s="97"/>
      <c r="CD38" s="71">
        <f t="shared" ref="CD38:CD40" si="123">(CC38*$E38*$F38*$H38*$L38*CD$9)</f>
        <v>0</v>
      </c>
      <c r="CE38" s="71"/>
      <c r="CF38" s="71">
        <f t="shared" ref="CF38:CF40" si="124">(CE38*$E38*$F38*$H38*$J38*CF$9)</f>
        <v>0</v>
      </c>
      <c r="CG38" s="71"/>
      <c r="CH38" s="71">
        <f t="shared" ref="CH38:CH40" si="125">(CG38*$E38*$F38*$H38*$I38*CH$9)</f>
        <v>0</v>
      </c>
      <c r="CI38" s="94"/>
      <c r="CJ38" s="94"/>
      <c r="CK38" s="94"/>
      <c r="CL38" s="94"/>
      <c r="CM38" s="95">
        <f t="shared" ref="CM38:CN40" si="126">SUM(O38+M38+Q38+S38+Y38+W38+U38+AC38+AA38+AE38+BA38+BE38+AG38+AO38+AQ38+BO38+BQ38+BM38+BS38+BU38+BI38+AI38+AK38+AM38+BC38+BG38+AS38+AU38+AW38+AY38+BK38+BW38+BY38+CA38+CC38+CE38+CK38+CG38)</f>
        <v>1</v>
      </c>
      <c r="CN38" s="95">
        <f t="shared" si="126"/>
        <v>196132.86</v>
      </c>
      <c r="CO38" s="71">
        <v>0</v>
      </c>
      <c r="CP38" s="72">
        <v>0</v>
      </c>
      <c r="CQ38" s="96">
        <v>1</v>
      </c>
      <c r="CR38" s="96">
        <v>196132.86</v>
      </c>
    </row>
    <row r="39" spans="1:96" s="3" customFormat="1" ht="30" customHeight="1" x14ac:dyDescent="0.25">
      <c r="A39" s="121"/>
      <c r="B39" s="121">
        <v>22</v>
      </c>
      <c r="C39" s="122" t="s">
        <v>124</v>
      </c>
      <c r="D39" s="83" t="s">
        <v>125</v>
      </c>
      <c r="E39" s="84">
        <v>17622</v>
      </c>
      <c r="F39" s="129">
        <v>14.23</v>
      </c>
      <c r="G39" s="86"/>
      <c r="H39" s="87">
        <v>1</v>
      </c>
      <c r="I39" s="136">
        <v>1.4</v>
      </c>
      <c r="J39" s="136">
        <v>1.68</v>
      </c>
      <c r="K39" s="136">
        <v>2.23</v>
      </c>
      <c r="L39" s="137">
        <v>2.57</v>
      </c>
      <c r="M39" s="97">
        <v>0</v>
      </c>
      <c r="N39" s="71">
        <f t="shared" si="120"/>
        <v>0</v>
      </c>
      <c r="O39" s="91">
        <v>0</v>
      </c>
      <c r="P39" s="71">
        <f>SUM(O39*$E39*$F39*$H39*$I39*$P$9)</f>
        <v>0</v>
      </c>
      <c r="Q39" s="71">
        <v>149</v>
      </c>
      <c r="R39" s="71">
        <f>SUM(Q39*$E39*$F39*$H39*$I39*$R$9)</f>
        <v>52308757.115999997</v>
      </c>
      <c r="S39" s="91">
        <v>0</v>
      </c>
      <c r="T39" s="71">
        <f>SUM(S39*$E39*$F39*$H39*$I39*$T$9)</f>
        <v>0</v>
      </c>
      <c r="U39" s="91">
        <v>0</v>
      </c>
      <c r="V39" s="71">
        <f>SUM(U39*$E39*$F39*$H39*$I39*$V$9)</f>
        <v>0</v>
      </c>
      <c r="W39" s="91"/>
      <c r="X39" s="90"/>
      <c r="Y39" s="91">
        <v>0</v>
      </c>
      <c r="Z39" s="71">
        <f>SUM(Y39*$E39*$F39*$H39*$I39*$Z$9)</f>
        <v>0</v>
      </c>
      <c r="AA39" s="71">
        <v>0</v>
      </c>
      <c r="AB39" s="71">
        <f>SUM(AA39*$E39*$F39*$H39*$I39*$AB$9)</f>
        <v>0</v>
      </c>
      <c r="AC39" s="71"/>
      <c r="AD39" s="71">
        <f>SUM(AC39*$E39*$F39*$H39*$J39*$AD$9)</f>
        <v>0</v>
      </c>
      <c r="AE39" s="71">
        <v>0</v>
      </c>
      <c r="AF39" s="71">
        <f>SUM(AE39*$E39*$F39*$H39*$J39*$AF$9)</f>
        <v>0</v>
      </c>
      <c r="AG39" s="71"/>
      <c r="AH39" s="71">
        <f>SUM(AG39*$E39*$F39*$H39*$I39*$AH$9)</f>
        <v>0</v>
      </c>
      <c r="AI39" s="91">
        <v>0</v>
      </c>
      <c r="AJ39" s="71">
        <f>SUM(AI39*$E39*$F39*$H39*$I39*$AJ$9)</f>
        <v>0</v>
      </c>
      <c r="AK39" s="91"/>
      <c r="AL39" s="90"/>
      <c r="AM39" s="91"/>
      <c r="AN39" s="71">
        <f>SUM(AM39*$E39*$F39*$H39*$I39*$AN$9)</f>
        <v>0</v>
      </c>
      <c r="AO39" s="97"/>
      <c r="AP39" s="71">
        <f>SUM(AO39*$E39*$F39*$H39*$I39*$AP$9)</f>
        <v>0</v>
      </c>
      <c r="AQ39" s="71">
        <v>0</v>
      </c>
      <c r="AR39" s="71">
        <f>SUM(AQ39*$E39*$F39*$H39*$I39*$AR$9)</f>
        <v>0</v>
      </c>
      <c r="AS39" s="91">
        <v>0</v>
      </c>
      <c r="AT39" s="71">
        <f>SUM(AS39*$E39*$F39*$H39*$I39*$AT$9)</f>
        <v>0</v>
      </c>
      <c r="AU39" s="91">
        <v>0</v>
      </c>
      <c r="AV39" s="71">
        <f>SUM(AU39*$E39*$F39*$H39*$I39*$AV$9)</f>
        <v>0</v>
      </c>
      <c r="AW39" s="97"/>
      <c r="AX39" s="71">
        <f>SUM(AW39*$E39*$F39*$H39*$I39*$AX$9)</f>
        <v>0</v>
      </c>
      <c r="AY39" s="91"/>
      <c r="AZ39" s="71">
        <f>SUM(AY39*$E39*$F39*$H39*$I39*$AZ$9)</f>
        <v>0</v>
      </c>
      <c r="BA39" s="90"/>
      <c r="BB39" s="71">
        <f>SUM(BA39*$E39*$F39*$H39*$J39*$BB$9)</f>
        <v>0</v>
      </c>
      <c r="BC39" s="91">
        <v>0</v>
      </c>
      <c r="BD39" s="71">
        <f>SUM(BC39*$E39*$F39*$H39*$J39*$BD$9)</f>
        <v>0</v>
      </c>
      <c r="BE39" s="71">
        <v>0</v>
      </c>
      <c r="BF39" s="71">
        <f>SUM(BE39*$E39*$F39*$H39*$J39*$BF$9)</f>
        <v>0</v>
      </c>
      <c r="BG39" s="71">
        <v>0</v>
      </c>
      <c r="BH39" s="71">
        <f>SUM(BG39*$E39*$F39*$H39*$J39*$BH$9)</f>
        <v>0</v>
      </c>
      <c r="BI39" s="91">
        <v>0</v>
      </c>
      <c r="BJ39" s="71">
        <f>SUM(BI39*$E39*$F39*$H39*$J39*$BJ$9)</f>
        <v>0</v>
      </c>
      <c r="BK39" s="92"/>
      <c r="BL39" s="71"/>
      <c r="BM39" s="91">
        <v>0</v>
      </c>
      <c r="BN39" s="71">
        <f>SUM(BM39*$E39*$F39*$H39*$J39*$BN$9)</f>
        <v>0</v>
      </c>
      <c r="BO39" s="91">
        <v>0</v>
      </c>
      <c r="BP39" s="71">
        <f>SUM(BO39*$E39*$F39*$H39*$J39*$BP$9)</f>
        <v>0</v>
      </c>
      <c r="BQ39" s="71">
        <v>0</v>
      </c>
      <c r="BR39" s="71">
        <f>SUM(BQ39*$E39*$F39*$H39*$J39*$BR$9)</f>
        <v>0</v>
      </c>
      <c r="BS39" s="91">
        <v>0</v>
      </c>
      <c r="BT39" s="71">
        <f>SUM(BS39*$E39*$F39*$H39*$J39*$BT$9)</f>
        <v>0</v>
      </c>
      <c r="BU39" s="91"/>
      <c r="BV39" s="71">
        <f>SUM(BU39*$E39*$F39*$H39*$J39*$BV$9)</f>
        <v>0</v>
      </c>
      <c r="BW39" s="91"/>
      <c r="BX39" s="71">
        <f>(BW39*$E39*$F39*$H39*$J39*BX$9)</f>
        <v>0</v>
      </c>
      <c r="BY39" s="71"/>
      <c r="BZ39" s="71">
        <f t="shared" si="121"/>
        <v>0</v>
      </c>
      <c r="CA39" s="71">
        <v>0</v>
      </c>
      <c r="CB39" s="71">
        <f t="shared" si="122"/>
        <v>0</v>
      </c>
      <c r="CC39" s="91">
        <v>0</v>
      </c>
      <c r="CD39" s="71">
        <f t="shared" si="123"/>
        <v>0</v>
      </c>
      <c r="CE39" s="71"/>
      <c r="CF39" s="71">
        <f t="shared" si="124"/>
        <v>0</v>
      </c>
      <c r="CG39" s="90"/>
      <c r="CH39" s="71">
        <f t="shared" si="125"/>
        <v>0</v>
      </c>
      <c r="CI39" s="139"/>
      <c r="CJ39" s="139"/>
      <c r="CK39" s="139"/>
      <c r="CL39" s="139"/>
      <c r="CM39" s="95">
        <f t="shared" si="126"/>
        <v>149</v>
      </c>
      <c r="CN39" s="95">
        <f t="shared" si="126"/>
        <v>52308757.115999997</v>
      </c>
      <c r="CO39" s="71">
        <v>0</v>
      </c>
      <c r="CP39" s="72">
        <v>0</v>
      </c>
      <c r="CQ39" s="96">
        <v>149</v>
      </c>
      <c r="CR39" s="96">
        <v>52308757.115999997</v>
      </c>
    </row>
    <row r="40" spans="1:96" s="3" customFormat="1" ht="45" customHeight="1" x14ac:dyDescent="0.25">
      <c r="A40" s="121"/>
      <c r="B40" s="121">
        <v>23</v>
      </c>
      <c r="C40" s="122" t="s">
        <v>126</v>
      </c>
      <c r="D40" s="83" t="s">
        <v>127</v>
      </c>
      <c r="E40" s="84">
        <v>17622</v>
      </c>
      <c r="F40" s="129">
        <v>10.34</v>
      </c>
      <c r="G40" s="86"/>
      <c r="H40" s="87">
        <v>1</v>
      </c>
      <c r="I40" s="136">
        <v>1.4</v>
      </c>
      <c r="J40" s="136">
        <v>1.68</v>
      </c>
      <c r="K40" s="136">
        <v>2.23</v>
      </c>
      <c r="L40" s="137">
        <v>2.57</v>
      </c>
      <c r="M40" s="97"/>
      <c r="N40" s="71">
        <f t="shared" si="120"/>
        <v>0</v>
      </c>
      <c r="O40" s="97"/>
      <c r="P40" s="71">
        <f>SUM(O40*$E40*$F40*$H40*$I40*$P$9)</f>
        <v>0</v>
      </c>
      <c r="Q40" s="90">
        <v>28</v>
      </c>
      <c r="R40" s="71">
        <f>SUM(Q40*$E40*$F40*$H40*$I40*$R$9)</f>
        <v>7142690.0159999989</v>
      </c>
      <c r="S40" s="97"/>
      <c r="T40" s="71">
        <f>SUM(S40*$E40*$F40*$H40*$I40*$T$9)</f>
        <v>0</v>
      </c>
      <c r="U40" s="97"/>
      <c r="V40" s="71">
        <f>SUM(U40*$E40*$F40*$H40*$I40*$V$9)</f>
        <v>0</v>
      </c>
      <c r="W40" s="91"/>
      <c r="X40" s="90"/>
      <c r="Y40" s="97">
        <v>0</v>
      </c>
      <c r="Z40" s="71">
        <f>SUM(Y40*$E40*$F40*$H40*$I40*$Z$9)</f>
        <v>0</v>
      </c>
      <c r="AA40" s="90">
        <v>0</v>
      </c>
      <c r="AB40" s="71">
        <f>SUM(AA40*$E40*$F40*$H40*$I40*$AB$9)</f>
        <v>0</v>
      </c>
      <c r="AC40" s="90">
        <v>0</v>
      </c>
      <c r="AD40" s="71">
        <f>SUM(AC40*$E40*$F40*$H40*$J40*$AD$9)</f>
        <v>0</v>
      </c>
      <c r="AE40" s="90"/>
      <c r="AF40" s="71">
        <f>SUM(AE40*$E40*$F40*$H40*$J40*$AF$9)</f>
        <v>0</v>
      </c>
      <c r="AG40" s="90"/>
      <c r="AH40" s="71">
        <f>SUM(AG40*$E40*$F40*$H40*$I40*$AH$9)</f>
        <v>0</v>
      </c>
      <c r="AI40" s="97"/>
      <c r="AJ40" s="71">
        <f>SUM(AI40*$E40*$F40*$H40*$I40*$AJ$9)</f>
        <v>0</v>
      </c>
      <c r="AK40" s="97"/>
      <c r="AL40" s="90"/>
      <c r="AM40" s="97"/>
      <c r="AN40" s="71">
        <f>SUM(AM40*$E40*$F40*$H40*$I40*$AN$9)</f>
        <v>0</v>
      </c>
      <c r="AO40" s="97"/>
      <c r="AP40" s="71">
        <f>SUM(AO40*$E40*$F40*$H40*$I40*$AP$9)</f>
        <v>0</v>
      </c>
      <c r="AQ40" s="90"/>
      <c r="AR40" s="71">
        <f>SUM(AQ40*$E40*$F40*$H40*$I40*$AR$9)</f>
        <v>0</v>
      </c>
      <c r="AS40" s="97"/>
      <c r="AT40" s="71">
        <f>SUM(AS40*$E40*$F40*$H40*$I40*$AT$9)</f>
        <v>0</v>
      </c>
      <c r="AU40" s="97"/>
      <c r="AV40" s="71">
        <f>SUM(AU40*$E40*$F40*$H40*$I40*$AV$9)</f>
        <v>0</v>
      </c>
      <c r="AW40" s="97"/>
      <c r="AX40" s="71">
        <f>SUM(AW40*$E40*$F40*$H40*$I40*$AX$9)</f>
        <v>0</v>
      </c>
      <c r="AY40" s="97"/>
      <c r="AZ40" s="71">
        <f>SUM(AY40*$E40*$F40*$H40*$I40*$AZ$9)</f>
        <v>0</v>
      </c>
      <c r="BA40" s="90"/>
      <c r="BB40" s="71">
        <f>SUM(BA40*$E40*$F40*$H40*$J40*$BB$9)</f>
        <v>0</v>
      </c>
      <c r="BC40" s="97"/>
      <c r="BD40" s="71">
        <f>SUM(BC40*$E40*$F40*$H40*$J40*$BD$9)</f>
        <v>0</v>
      </c>
      <c r="BE40" s="90"/>
      <c r="BF40" s="71">
        <f>SUM(BE40*$E40*$F40*$H40*$J40*$BF$9)</f>
        <v>0</v>
      </c>
      <c r="BG40" s="90"/>
      <c r="BH40" s="71">
        <f>SUM(BG40*$E40*$F40*$H40*$J40*$BH$9)</f>
        <v>0</v>
      </c>
      <c r="BI40" s="97"/>
      <c r="BJ40" s="71">
        <f>SUM(BI40*$E40*$F40*$H40*$J40*$BJ$9)</f>
        <v>0</v>
      </c>
      <c r="BK40" s="99"/>
      <c r="BL40" s="71"/>
      <c r="BM40" s="97"/>
      <c r="BN40" s="71">
        <f>SUM(BM40*$E40*$F40*$H40*$J40*$BN$9)</f>
        <v>0</v>
      </c>
      <c r="BO40" s="97"/>
      <c r="BP40" s="71">
        <f>SUM(BO40*$E40*$F40*$H40*$J40*$BP$9)</f>
        <v>0</v>
      </c>
      <c r="BQ40" s="90"/>
      <c r="BR40" s="71">
        <f>SUM(BQ40*$E40*$F40*$H40*$J40*$BR$9)</f>
        <v>0</v>
      </c>
      <c r="BS40" s="97"/>
      <c r="BT40" s="71">
        <f>SUM(BS40*$E40*$F40*$H40*$J40*$BT$9)</f>
        <v>0</v>
      </c>
      <c r="BU40" s="97"/>
      <c r="BV40" s="71">
        <f>SUM(BU40*$E40*$F40*$H40*$J40*$BV$9)</f>
        <v>0</v>
      </c>
      <c r="BW40" s="97"/>
      <c r="BX40" s="71">
        <f>(BW40*$E40*$F40*$H40*$J40*BX$9)</f>
        <v>0</v>
      </c>
      <c r="BY40" s="90"/>
      <c r="BZ40" s="71">
        <f t="shared" si="121"/>
        <v>0</v>
      </c>
      <c r="CA40" s="97"/>
      <c r="CB40" s="71">
        <f t="shared" si="122"/>
        <v>0</v>
      </c>
      <c r="CC40" s="97"/>
      <c r="CD40" s="71">
        <f t="shared" si="123"/>
        <v>0</v>
      </c>
      <c r="CE40" s="71"/>
      <c r="CF40" s="71">
        <f t="shared" si="124"/>
        <v>0</v>
      </c>
      <c r="CG40" s="90"/>
      <c r="CH40" s="71">
        <f t="shared" si="125"/>
        <v>0</v>
      </c>
      <c r="CI40" s="139"/>
      <c r="CJ40" s="139"/>
      <c r="CK40" s="139"/>
      <c r="CL40" s="139"/>
      <c r="CM40" s="95">
        <f t="shared" si="126"/>
        <v>28</v>
      </c>
      <c r="CN40" s="95">
        <f t="shared" si="126"/>
        <v>7142690.0159999989</v>
      </c>
      <c r="CO40" s="71">
        <v>0</v>
      </c>
      <c r="CP40" s="72">
        <v>0</v>
      </c>
      <c r="CQ40" s="96">
        <v>28</v>
      </c>
      <c r="CR40" s="96">
        <v>7142690.0159999989</v>
      </c>
    </row>
    <row r="41" spans="1:96" s="141" customFormat="1" ht="18.75" customHeight="1" x14ac:dyDescent="0.25">
      <c r="A41" s="140">
        <v>9</v>
      </c>
      <c r="B41" s="140"/>
      <c r="C41" s="59" t="s">
        <v>128</v>
      </c>
      <c r="D41" s="74" t="s">
        <v>129</v>
      </c>
      <c r="E41" s="84">
        <v>17622</v>
      </c>
      <c r="F41" s="132">
        <v>1.42</v>
      </c>
      <c r="G41" s="114"/>
      <c r="H41" s="62"/>
      <c r="I41" s="75">
        <v>1.4</v>
      </c>
      <c r="J41" s="76">
        <v>1.68</v>
      </c>
      <c r="K41" s="76">
        <v>2.23</v>
      </c>
      <c r="L41" s="77">
        <v>2.57</v>
      </c>
      <c r="M41" s="133">
        <f>SUM(M42:M43)</f>
        <v>0</v>
      </c>
      <c r="N41" s="133">
        <f t="shared" ref="N41:BY41" si="127">SUM(N42:N43)</f>
        <v>0</v>
      </c>
      <c r="O41" s="133">
        <f t="shared" si="127"/>
        <v>0</v>
      </c>
      <c r="P41" s="133">
        <f t="shared" si="127"/>
        <v>0</v>
      </c>
      <c r="Q41" s="133">
        <f t="shared" si="127"/>
        <v>0</v>
      </c>
      <c r="R41" s="133">
        <f t="shared" si="127"/>
        <v>0</v>
      </c>
      <c r="S41" s="133">
        <f t="shared" si="127"/>
        <v>0</v>
      </c>
      <c r="T41" s="133">
        <f t="shared" si="127"/>
        <v>0</v>
      </c>
      <c r="U41" s="133">
        <f t="shared" si="127"/>
        <v>0</v>
      </c>
      <c r="V41" s="133">
        <f t="shared" si="127"/>
        <v>0</v>
      </c>
      <c r="W41" s="133">
        <f t="shared" si="127"/>
        <v>0</v>
      </c>
      <c r="X41" s="133">
        <f t="shared" si="127"/>
        <v>0</v>
      </c>
      <c r="Y41" s="133">
        <f t="shared" si="127"/>
        <v>0</v>
      </c>
      <c r="Z41" s="133">
        <f t="shared" si="127"/>
        <v>0</v>
      </c>
      <c r="AA41" s="133">
        <f t="shared" si="127"/>
        <v>0</v>
      </c>
      <c r="AB41" s="133">
        <f t="shared" si="127"/>
        <v>0</v>
      </c>
      <c r="AC41" s="133">
        <f t="shared" si="127"/>
        <v>0</v>
      </c>
      <c r="AD41" s="133">
        <f t="shared" si="127"/>
        <v>0</v>
      </c>
      <c r="AE41" s="133">
        <f t="shared" si="127"/>
        <v>0</v>
      </c>
      <c r="AF41" s="133">
        <f t="shared" si="127"/>
        <v>0</v>
      </c>
      <c r="AG41" s="133">
        <f t="shared" si="127"/>
        <v>0</v>
      </c>
      <c r="AH41" s="133">
        <f t="shared" si="127"/>
        <v>0</v>
      </c>
      <c r="AI41" s="133">
        <f t="shared" si="127"/>
        <v>0</v>
      </c>
      <c r="AJ41" s="133">
        <f t="shared" si="127"/>
        <v>0</v>
      </c>
      <c r="AK41" s="133">
        <f t="shared" si="127"/>
        <v>0</v>
      </c>
      <c r="AL41" s="133">
        <f t="shared" si="127"/>
        <v>0</v>
      </c>
      <c r="AM41" s="133">
        <f t="shared" si="127"/>
        <v>0</v>
      </c>
      <c r="AN41" s="133">
        <f t="shared" si="127"/>
        <v>0</v>
      </c>
      <c r="AO41" s="133">
        <f t="shared" si="127"/>
        <v>0</v>
      </c>
      <c r="AP41" s="133">
        <f t="shared" si="127"/>
        <v>0</v>
      </c>
      <c r="AQ41" s="133">
        <f t="shared" si="127"/>
        <v>5</v>
      </c>
      <c r="AR41" s="133">
        <f t="shared" si="127"/>
        <v>170228.51999999996</v>
      </c>
      <c r="AS41" s="133">
        <f t="shared" si="127"/>
        <v>0</v>
      </c>
      <c r="AT41" s="133">
        <f t="shared" si="127"/>
        <v>0</v>
      </c>
      <c r="AU41" s="133">
        <f t="shared" si="127"/>
        <v>0</v>
      </c>
      <c r="AV41" s="133">
        <f t="shared" si="127"/>
        <v>0</v>
      </c>
      <c r="AW41" s="133">
        <f t="shared" si="127"/>
        <v>0</v>
      </c>
      <c r="AX41" s="133">
        <f t="shared" si="127"/>
        <v>0</v>
      </c>
      <c r="AY41" s="133">
        <f t="shared" si="127"/>
        <v>0</v>
      </c>
      <c r="AZ41" s="133">
        <f t="shared" si="127"/>
        <v>0</v>
      </c>
      <c r="BA41" s="133">
        <f t="shared" si="127"/>
        <v>0</v>
      </c>
      <c r="BB41" s="133">
        <f t="shared" si="127"/>
        <v>0</v>
      </c>
      <c r="BC41" s="133">
        <f t="shared" si="127"/>
        <v>0</v>
      </c>
      <c r="BD41" s="133">
        <f t="shared" si="127"/>
        <v>0</v>
      </c>
      <c r="BE41" s="133">
        <f t="shared" si="127"/>
        <v>0</v>
      </c>
      <c r="BF41" s="133">
        <f t="shared" si="127"/>
        <v>0</v>
      </c>
      <c r="BG41" s="133">
        <f t="shared" si="127"/>
        <v>0</v>
      </c>
      <c r="BH41" s="133">
        <f t="shared" si="127"/>
        <v>0</v>
      </c>
      <c r="BI41" s="133">
        <f t="shared" si="127"/>
        <v>0</v>
      </c>
      <c r="BJ41" s="133">
        <f t="shared" si="127"/>
        <v>0</v>
      </c>
      <c r="BK41" s="133">
        <f t="shared" si="127"/>
        <v>0</v>
      </c>
      <c r="BL41" s="133">
        <f t="shared" si="127"/>
        <v>0</v>
      </c>
      <c r="BM41" s="133">
        <f t="shared" si="127"/>
        <v>0</v>
      </c>
      <c r="BN41" s="133">
        <f t="shared" si="127"/>
        <v>0</v>
      </c>
      <c r="BO41" s="133">
        <f t="shared" si="127"/>
        <v>0</v>
      </c>
      <c r="BP41" s="133">
        <f t="shared" si="127"/>
        <v>0</v>
      </c>
      <c r="BQ41" s="133">
        <f t="shared" si="127"/>
        <v>0</v>
      </c>
      <c r="BR41" s="133">
        <f t="shared" si="127"/>
        <v>0</v>
      </c>
      <c r="BS41" s="133">
        <f t="shared" si="127"/>
        <v>0</v>
      </c>
      <c r="BT41" s="133">
        <f t="shared" si="127"/>
        <v>0</v>
      </c>
      <c r="BU41" s="133">
        <f t="shared" si="127"/>
        <v>0</v>
      </c>
      <c r="BV41" s="133">
        <f t="shared" si="127"/>
        <v>0</v>
      </c>
      <c r="BW41" s="133">
        <f t="shared" si="127"/>
        <v>0</v>
      </c>
      <c r="BX41" s="133">
        <f t="shared" si="127"/>
        <v>0</v>
      </c>
      <c r="BY41" s="133">
        <f t="shared" si="127"/>
        <v>0</v>
      </c>
      <c r="BZ41" s="133">
        <f t="shared" ref="BZ41:CN41" si="128">SUM(BZ42:BZ43)</f>
        <v>0</v>
      </c>
      <c r="CA41" s="133">
        <f t="shared" si="128"/>
        <v>0</v>
      </c>
      <c r="CB41" s="133">
        <f t="shared" si="128"/>
        <v>0</v>
      </c>
      <c r="CC41" s="133">
        <f t="shared" si="128"/>
        <v>0</v>
      </c>
      <c r="CD41" s="133">
        <f t="shared" si="128"/>
        <v>0</v>
      </c>
      <c r="CE41" s="133">
        <f t="shared" si="128"/>
        <v>0</v>
      </c>
      <c r="CF41" s="133">
        <f t="shared" si="128"/>
        <v>0</v>
      </c>
      <c r="CG41" s="133">
        <f t="shared" si="128"/>
        <v>0</v>
      </c>
      <c r="CH41" s="133">
        <f t="shared" si="128"/>
        <v>0</v>
      </c>
      <c r="CI41" s="133">
        <f t="shared" si="128"/>
        <v>0</v>
      </c>
      <c r="CJ41" s="133">
        <f t="shared" si="128"/>
        <v>0</v>
      </c>
      <c r="CK41" s="133">
        <f t="shared" si="128"/>
        <v>0</v>
      </c>
      <c r="CL41" s="133">
        <f t="shared" si="128"/>
        <v>0</v>
      </c>
      <c r="CM41" s="133">
        <f t="shared" si="128"/>
        <v>5</v>
      </c>
      <c r="CN41" s="133">
        <f t="shared" si="128"/>
        <v>170228.51999999996</v>
      </c>
      <c r="CO41" s="133">
        <v>5</v>
      </c>
      <c r="CP41" s="134">
        <v>170228.51999999996</v>
      </c>
      <c r="CQ41" s="117">
        <v>10</v>
      </c>
      <c r="CR41" s="117">
        <v>340457.03999999992</v>
      </c>
    </row>
    <row r="42" spans="1:96" s="3" customFormat="1" ht="18.75" customHeight="1" x14ac:dyDescent="0.25">
      <c r="A42" s="121"/>
      <c r="B42" s="121">
        <v>24</v>
      </c>
      <c r="C42" s="122" t="s">
        <v>130</v>
      </c>
      <c r="D42" s="102" t="s">
        <v>131</v>
      </c>
      <c r="E42" s="84">
        <v>17622</v>
      </c>
      <c r="F42" s="85">
        <v>1.38</v>
      </c>
      <c r="G42" s="86"/>
      <c r="H42" s="144">
        <v>1</v>
      </c>
      <c r="I42" s="88">
        <v>1.4</v>
      </c>
      <c r="J42" s="88">
        <v>1.68</v>
      </c>
      <c r="K42" s="88">
        <v>2.23</v>
      </c>
      <c r="L42" s="89">
        <v>2.57</v>
      </c>
      <c r="M42" s="97"/>
      <c r="N42" s="71">
        <f t="shared" ref="N42:N43" si="129">SUM(M42*$E42*$F42*$H42*$I42*$N$9)</f>
        <v>0</v>
      </c>
      <c r="O42" s="91"/>
      <c r="P42" s="71">
        <f>SUM(O42*$E42*$F42*$H42*$I42*$P$9)</f>
        <v>0</v>
      </c>
      <c r="Q42" s="71">
        <v>0</v>
      </c>
      <c r="R42" s="71">
        <f>SUM(Q42*$E42*$F42*$H42*$I42*$R$9)</f>
        <v>0</v>
      </c>
      <c r="S42" s="91"/>
      <c r="T42" s="71">
        <f>SUM(S42*$E42*$F42*$H42*$I42*$T$9)</f>
        <v>0</v>
      </c>
      <c r="U42" s="91"/>
      <c r="V42" s="71">
        <f>SUM(U42*$E42*$F42*$H42*$I42*$V$9)</f>
        <v>0</v>
      </c>
      <c r="W42" s="91"/>
      <c r="X42" s="71"/>
      <c r="Y42" s="91"/>
      <c r="Z42" s="71">
        <f>SUM(Y42*$E42*$F42*$H42*$I42*$Z$9)</f>
        <v>0</v>
      </c>
      <c r="AA42" s="71">
        <v>0</v>
      </c>
      <c r="AB42" s="71">
        <f>SUM(AA42*$E42*$F42*$H42*$I42*$AB$9)</f>
        <v>0</v>
      </c>
      <c r="AC42" s="71">
        <v>0</v>
      </c>
      <c r="AD42" s="71">
        <f>SUM(AC42*$E42*$F42*$H42*$J42*$AD$9)</f>
        <v>0</v>
      </c>
      <c r="AE42" s="71"/>
      <c r="AF42" s="71">
        <f>SUM(AE42*$E42*$F42*$H42*$J42*$AF$9)</f>
        <v>0</v>
      </c>
      <c r="AG42" s="71"/>
      <c r="AH42" s="71">
        <f>SUM(AG42*$E42*$F42*$H42*$I42*$AH$9)</f>
        <v>0</v>
      </c>
      <c r="AI42" s="91"/>
      <c r="AJ42" s="71">
        <f>SUM(AI42*$E42*$F42*$H42*$I42*$AJ$9)</f>
        <v>0</v>
      </c>
      <c r="AK42" s="91"/>
      <c r="AL42" s="71"/>
      <c r="AM42" s="91"/>
      <c r="AN42" s="71">
        <f>SUM(AM42*$E42*$F42*$H42*$I42*$AN$9)</f>
        <v>0</v>
      </c>
      <c r="AO42" s="91"/>
      <c r="AP42" s="71">
        <f>SUM(AO42*$E42*$F42*$H42*$I42*$AP$9)</f>
        <v>0</v>
      </c>
      <c r="AQ42" s="71">
        <v>5</v>
      </c>
      <c r="AR42" s="71">
        <f>SUM(AQ42*$E42*$F42*$H42*$I42*$AR$9)</f>
        <v>170228.51999999996</v>
      </c>
      <c r="AS42" s="91"/>
      <c r="AT42" s="71">
        <f>SUM(AS42*$E42*$F42*$H42*$I42*$AT$9)</f>
        <v>0</v>
      </c>
      <c r="AU42" s="91"/>
      <c r="AV42" s="71">
        <f>SUM(AU42*$E42*$F42*$H42*$I42*$AV$9)</f>
        <v>0</v>
      </c>
      <c r="AW42" s="91"/>
      <c r="AX42" s="71">
        <f>SUM(AW42*$E42*$F42*$H42*$I42*$AX$9)</f>
        <v>0</v>
      </c>
      <c r="AY42" s="91"/>
      <c r="AZ42" s="71">
        <f>SUM(AY42*$E42*$F42*$H42*$I42*$AZ$9)</f>
        <v>0</v>
      </c>
      <c r="BA42" s="71"/>
      <c r="BB42" s="71">
        <f>SUM(BA42*$E42*$F42*$H42*$J42*$BB$9)</f>
        <v>0</v>
      </c>
      <c r="BC42" s="91"/>
      <c r="BD42" s="71">
        <f>SUM(BC42*$E42*$F42*$H42*$J42*$BD$9)</f>
        <v>0</v>
      </c>
      <c r="BE42" s="71"/>
      <c r="BF42" s="71">
        <f>SUM(BE42*$E42*$F42*$H42*$J42*$BF$9)</f>
        <v>0</v>
      </c>
      <c r="BG42" s="71"/>
      <c r="BH42" s="71">
        <f>SUM(BG42*$E42*$F42*$H42*$J42*$BH$9)</f>
        <v>0</v>
      </c>
      <c r="BI42" s="91"/>
      <c r="BJ42" s="71">
        <f>SUM(BI42*$E42*$F42*$H42*$J42*$BJ$9)</f>
        <v>0</v>
      </c>
      <c r="BK42" s="92"/>
      <c r="BL42" s="71"/>
      <c r="BM42" s="91"/>
      <c r="BN42" s="71">
        <f>SUM(BM42*$E42*$F42*$H42*$J42*$BN$9)</f>
        <v>0</v>
      </c>
      <c r="BO42" s="91"/>
      <c r="BP42" s="71">
        <f>SUM(BO42*$E42*$F42*$H42*$J42*$BP$9)</f>
        <v>0</v>
      </c>
      <c r="BQ42" s="71"/>
      <c r="BR42" s="71">
        <f>SUM(BQ42*$E42*$F42*$H42*$J42*$BR$9)</f>
        <v>0</v>
      </c>
      <c r="BS42" s="91"/>
      <c r="BT42" s="71">
        <f>SUM(BS42*$E42*$F42*$H42*$J42*$BT$9)</f>
        <v>0</v>
      </c>
      <c r="BU42" s="93"/>
      <c r="BV42" s="71">
        <f>SUM(BU42*$E42*$F42*$H42*$J42*$BV$9)</f>
        <v>0</v>
      </c>
      <c r="BW42" s="91"/>
      <c r="BX42" s="71">
        <f>(BW42*$E42*$F42*$H42*$J42*BX$9)</f>
        <v>0</v>
      </c>
      <c r="BY42" s="71"/>
      <c r="BZ42" s="71">
        <f t="shared" ref="BZ42:BZ43" si="130">(BY42*$E42*$F42*$H42*$J42*BZ$9)</f>
        <v>0</v>
      </c>
      <c r="CA42" s="91"/>
      <c r="CB42" s="71">
        <f t="shared" ref="CB42:CB43" si="131">(CA42*$E42*$F42*$H42*$K42*CB$9)</f>
        <v>0</v>
      </c>
      <c r="CC42" s="91"/>
      <c r="CD42" s="71">
        <f t="shared" ref="CD42:CD43" si="132">(CC42*$E42*$F42*$H42*$L42*CD$9)</f>
        <v>0</v>
      </c>
      <c r="CE42" s="71"/>
      <c r="CF42" s="71">
        <f t="shared" ref="CF42:CF43" si="133">(CE42*$E42*$F42*$H42*$J42*CF$9)</f>
        <v>0</v>
      </c>
      <c r="CG42" s="71"/>
      <c r="CH42" s="71">
        <f t="shared" ref="CH42:CH43" si="134">(CG42*$E42*$F42*$H42*$I42*CH$9)</f>
        <v>0</v>
      </c>
      <c r="CI42" s="94"/>
      <c r="CJ42" s="94"/>
      <c r="CK42" s="94"/>
      <c r="CL42" s="94"/>
      <c r="CM42" s="95">
        <f>SUM(O42+M42+Q42+S42+Y42+W42+U42+AC42+AA42+AE42+BA42+BE42+AG42+AO42+AQ42+BO42+BQ42+BM42+BS42+BU42+BI42+AI42+AK42+AM42+BC42+BG42+AS42+AU42+AW42+AY42+BK42+BW42+BY42+CA42+CC42+CE42+CK42+CG42)</f>
        <v>5</v>
      </c>
      <c r="CN42" s="95">
        <f>SUM(P42+N42+R42+T42+Z42+X42+V42+AD42+AB42+AF42+BB42+BF42+AH42+AP42+AR42+BP42+BR42+BN42+BT42+BV42+BJ42+AJ42+AL42+AN42+BD42+BH42+AT42+AV42+AX42+AZ42+BL42+BX42+BZ42+CB42+CD42+CF42+CL42+CH42)</f>
        <v>170228.51999999996</v>
      </c>
      <c r="CO42" s="71">
        <v>5</v>
      </c>
      <c r="CP42" s="72">
        <v>170228.51999999996</v>
      </c>
      <c r="CQ42" s="96">
        <v>10</v>
      </c>
      <c r="CR42" s="96">
        <v>340457.03999999992</v>
      </c>
    </row>
    <row r="43" spans="1:96" s="3" customFormat="1" ht="30" customHeight="1" x14ac:dyDescent="0.25">
      <c r="A43" s="121"/>
      <c r="B43" s="121">
        <v>25</v>
      </c>
      <c r="C43" s="122" t="s">
        <v>132</v>
      </c>
      <c r="D43" s="102" t="s">
        <v>133</v>
      </c>
      <c r="E43" s="84">
        <v>17622</v>
      </c>
      <c r="F43" s="87">
        <v>2.09</v>
      </c>
      <c r="G43" s="86"/>
      <c r="H43" s="144">
        <v>1</v>
      </c>
      <c r="I43" s="88">
        <v>1.4</v>
      </c>
      <c r="J43" s="88">
        <v>1.68</v>
      </c>
      <c r="K43" s="88">
        <v>2.23</v>
      </c>
      <c r="L43" s="89">
        <v>2.57</v>
      </c>
      <c r="M43" s="97"/>
      <c r="N43" s="71">
        <f t="shared" si="129"/>
        <v>0</v>
      </c>
      <c r="O43" s="97"/>
      <c r="P43" s="71">
        <f>SUM(O43*$E43*$F43*$H43*$I43*$P$9)</f>
        <v>0</v>
      </c>
      <c r="Q43" s="90"/>
      <c r="R43" s="71">
        <f>SUM(Q43*$E43*$F43*$H43*$I43*$R$9)</f>
        <v>0</v>
      </c>
      <c r="S43" s="97"/>
      <c r="T43" s="71">
        <f>SUM(S43*$E43*$F43*$H43*$I43*$T$9)</f>
        <v>0</v>
      </c>
      <c r="U43" s="97"/>
      <c r="V43" s="71">
        <f>SUM(U43*$E43*$F43*$H43*$I43*$V$9)</f>
        <v>0</v>
      </c>
      <c r="W43" s="91"/>
      <c r="X43" s="71"/>
      <c r="Y43" s="97"/>
      <c r="Z43" s="71">
        <f>SUM(Y43*$E43*$F43*$H43*$I43*$Z$9)</f>
        <v>0</v>
      </c>
      <c r="AA43" s="90"/>
      <c r="AB43" s="71">
        <f>SUM(AA43*$E43*$F43*$H43*$I43*$AB$9)</f>
        <v>0</v>
      </c>
      <c r="AC43" s="90"/>
      <c r="AD43" s="71">
        <f>SUM(AC43*$E43*$F43*$H43*$J43*$AD$9)</f>
        <v>0</v>
      </c>
      <c r="AE43" s="90"/>
      <c r="AF43" s="71">
        <f>SUM(AE43*$E43*$F43*$H43*$J43*$AF$9)</f>
        <v>0</v>
      </c>
      <c r="AG43" s="90"/>
      <c r="AH43" s="71">
        <f>SUM(AG43*$E43*$F43*$H43*$I43*$AH$9)</f>
        <v>0</v>
      </c>
      <c r="AI43" s="97"/>
      <c r="AJ43" s="71">
        <f>SUM(AI43*$E43*$F43*$H43*$I43*$AJ$9)</f>
        <v>0</v>
      </c>
      <c r="AK43" s="97"/>
      <c r="AL43" s="71"/>
      <c r="AM43" s="97"/>
      <c r="AN43" s="71">
        <f>SUM(AM43*$E43*$F43*$H43*$I43*$AN$9)</f>
        <v>0</v>
      </c>
      <c r="AO43" s="97"/>
      <c r="AP43" s="71">
        <f>SUM(AO43*$E43*$F43*$H43*$I43*$AP$9)</f>
        <v>0</v>
      </c>
      <c r="AQ43" s="90"/>
      <c r="AR43" s="71">
        <f>SUM(AQ43*$E43*$F43*$H43*$I43*$AR$9)</f>
        <v>0</v>
      </c>
      <c r="AS43" s="97"/>
      <c r="AT43" s="71">
        <f>SUM(AS43*$E43*$F43*$H43*$I43*$AT$9)</f>
        <v>0</v>
      </c>
      <c r="AU43" s="97"/>
      <c r="AV43" s="71">
        <f>SUM(AU43*$E43*$F43*$H43*$I43*$AV$9)</f>
        <v>0</v>
      </c>
      <c r="AW43" s="97"/>
      <c r="AX43" s="71">
        <f>SUM(AW43*$E43*$F43*$H43*$I43*$AX$9)</f>
        <v>0</v>
      </c>
      <c r="AY43" s="97"/>
      <c r="AZ43" s="71">
        <f>SUM(AY43*$E43*$F43*$H43*$I43*$AZ$9)</f>
        <v>0</v>
      </c>
      <c r="BA43" s="90"/>
      <c r="BB43" s="71">
        <f>SUM(BA43*$E43*$F43*$H43*$J43*$BB$9)</f>
        <v>0</v>
      </c>
      <c r="BC43" s="97"/>
      <c r="BD43" s="71">
        <f>SUM(BC43*$E43*$F43*$H43*$J43*$BD$9)</f>
        <v>0</v>
      </c>
      <c r="BE43" s="90"/>
      <c r="BF43" s="71">
        <f>SUM(BE43*$E43*$F43*$H43*$J43*$BF$9)</f>
        <v>0</v>
      </c>
      <c r="BG43" s="90"/>
      <c r="BH43" s="71">
        <f>SUM(BG43*$E43*$F43*$H43*$J43*$BH$9)</f>
        <v>0</v>
      </c>
      <c r="BI43" s="97"/>
      <c r="BJ43" s="71">
        <f>SUM(BI43*$E43*$F43*$H43*$J43*$BJ$9)</f>
        <v>0</v>
      </c>
      <c r="BK43" s="99"/>
      <c r="BL43" s="71"/>
      <c r="BM43" s="97"/>
      <c r="BN43" s="71">
        <f>SUM(BM43*$E43*$F43*$H43*$J43*$BN$9)</f>
        <v>0</v>
      </c>
      <c r="BO43" s="97"/>
      <c r="BP43" s="71">
        <f>SUM(BO43*$E43*$F43*$H43*$J43*$BP$9)</f>
        <v>0</v>
      </c>
      <c r="BQ43" s="90"/>
      <c r="BR43" s="71">
        <f>SUM(BQ43*$E43*$F43*$H43*$J43*$BR$9)</f>
        <v>0</v>
      </c>
      <c r="BS43" s="97"/>
      <c r="BT43" s="71">
        <f>SUM(BS43*$E43*$F43*$H43*$J43*$BT$9)</f>
        <v>0</v>
      </c>
      <c r="BU43" s="97"/>
      <c r="BV43" s="71">
        <f>SUM(BU43*$E43*$F43*$H43*$J43*$BV$9)</f>
        <v>0</v>
      </c>
      <c r="BW43" s="97"/>
      <c r="BX43" s="71">
        <f>(BW43*$E43*$F43*$H43*$J43*BX$9)</f>
        <v>0</v>
      </c>
      <c r="BY43" s="90"/>
      <c r="BZ43" s="71">
        <f t="shared" si="130"/>
        <v>0</v>
      </c>
      <c r="CA43" s="97"/>
      <c r="CB43" s="71">
        <f t="shared" si="131"/>
        <v>0</v>
      </c>
      <c r="CC43" s="97"/>
      <c r="CD43" s="71">
        <f t="shared" si="132"/>
        <v>0</v>
      </c>
      <c r="CE43" s="71"/>
      <c r="CF43" s="71">
        <f t="shared" si="133"/>
        <v>0</v>
      </c>
      <c r="CG43" s="71"/>
      <c r="CH43" s="71">
        <f t="shared" si="134"/>
        <v>0</v>
      </c>
      <c r="CI43" s="94"/>
      <c r="CJ43" s="94"/>
      <c r="CK43" s="94"/>
      <c r="CL43" s="94"/>
      <c r="CM43" s="95">
        <f>SUM(O43+M43+Q43+S43+Y43+W43+U43+AC43+AA43+AE43+BA43+BE43+AG43+AO43+AQ43+BO43+BQ43+BM43+BS43+BU43+BI43+AI43+AK43+AM43+BC43+BG43+AS43+AU43+AW43+AY43+BK43+BW43+BY43+CA43+CC43+CE43+CK43+CG43)</f>
        <v>0</v>
      </c>
      <c r="CN43" s="95">
        <f>SUM(P43+N43+R43+T43+Z43+X43+V43+AD43+AB43+AF43+BB43+BF43+AH43+AP43+AR43+BP43+BR43+BN43+BT43+BV43+BJ43+AJ43+AL43+AN43+BD43+BH43+AT43+AV43+AX43+AZ43+BL43+BX43+BZ43+CB43+CD43+CF43+CL43+CH43)</f>
        <v>0</v>
      </c>
      <c r="CO43" s="71">
        <v>0</v>
      </c>
      <c r="CP43" s="72">
        <v>0</v>
      </c>
      <c r="CQ43" s="96">
        <v>0</v>
      </c>
      <c r="CR43" s="96">
        <v>0</v>
      </c>
    </row>
    <row r="44" spans="1:96" s="141" customFormat="1" ht="18.75" customHeight="1" x14ac:dyDescent="0.25">
      <c r="A44" s="140">
        <v>10</v>
      </c>
      <c r="B44" s="140"/>
      <c r="C44" s="59" t="s">
        <v>134</v>
      </c>
      <c r="D44" s="74" t="s">
        <v>135</v>
      </c>
      <c r="E44" s="84">
        <v>17622</v>
      </c>
      <c r="F44" s="132">
        <v>1.6</v>
      </c>
      <c r="G44" s="114"/>
      <c r="H44" s="62"/>
      <c r="I44" s="75">
        <v>1.4</v>
      </c>
      <c r="J44" s="76">
        <v>1.68</v>
      </c>
      <c r="K44" s="76">
        <v>2.23</v>
      </c>
      <c r="L44" s="77">
        <v>2.57</v>
      </c>
      <c r="M44" s="133">
        <f>M45</f>
        <v>0</v>
      </c>
      <c r="N44" s="133">
        <f t="shared" ref="N44:BY44" si="135">N45</f>
        <v>0</v>
      </c>
      <c r="O44" s="133">
        <f t="shared" si="135"/>
        <v>0</v>
      </c>
      <c r="P44" s="133">
        <f t="shared" si="135"/>
        <v>0</v>
      </c>
      <c r="Q44" s="133">
        <f t="shared" si="135"/>
        <v>0</v>
      </c>
      <c r="R44" s="133">
        <f t="shared" si="135"/>
        <v>0</v>
      </c>
      <c r="S44" s="133">
        <f t="shared" si="135"/>
        <v>0</v>
      </c>
      <c r="T44" s="133">
        <f t="shared" si="135"/>
        <v>0</v>
      </c>
      <c r="U44" s="133">
        <f t="shared" si="135"/>
        <v>0</v>
      </c>
      <c r="V44" s="133">
        <f t="shared" si="135"/>
        <v>0</v>
      </c>
      <c r="W44" s="133">
        <f t="shared" si="135"/>
        <v>0</v>
      </c>
      <c r="X44" s="133">
        <f t="shared" si="135"/>
        <v>0</v>
      </c>
      <c r="Y44" s="133">
        <f t="shared" si="135"/>
        <v>0</v>
      </c>
      <c r="Z44" s="133">
        <f t="shared" si="135"/>
        <v>0</v>
      </c>
      <c r="AA44" s="133">
        <f t="shared" si="135"/>
        <v>0</v>
      </c>
      <c r="AB44" s="133">
        <f t="shared" si="135"/>
        <v>0</v>
      </c>
      <c r="AC44" s="133">
        <f t="shared" si="135"/>
        <v>0</v>
      </c>
      <c r="AD44" s="133">
        <f t="shared" si="135"/>
        <v>0</v>
      </c>
      <c r="AE44" s="133">
        <f t="shared" si="135"/>
        <v>0</v>
      </c>
      <c r="AF44" s="133">
        <f t="shared" si="135"/>
        <v>0</v>
      </c>
      <c r="AG44" s="133">
        <f t="shared" si="135"/>
        <v>0</v>
      </c>
      <c r="AH44" s="133">
        <f t="shared" si="135"/>
        <v>0</v>
      </c>
      <c r="AI44" s="133">
        <f t="shared" si="135"/>
        <v>0</v>
      </c>
      <c r="AJ44" s="133">
        <f t="shared" si="135"/>
        <v>0</v>
      </c>
      <c r="AK44" s="133">
        <f t="shared" si="135"/>
        <v>0</v>
      </c>
      <c r="AL44" s="133">
        <f t="shared" si="135"/>
        <v>0</v>
      </c>
      <c r="AM44" s="133">
        <f t="shared" si="135"/>
        <v>0</v>
      </c>
      <c r="AN44" s="133">
        <f t="shared" si="135"/>
        <v>0</v>
      </c>
      <c r="AO44" s="133">
        <f t="shared" si="135"/>
        <v>0</v>
      </c>
      <c r="AP44" s="133">
        <f t="shared" si="135"/>
        <v>0</v>
      </c>
      <c r="AQ44" s="133">
        <f t="shared" si="135"/>
        <v>1</v>
      </c>
      <c r="AR44" s="133">
        <f t="shared" si="135"/>
        <v>39473.279999999999</v>
      </c>
      <c r="AS44" s="133">
        <f t="shared" si="135"/>
        <v>0</v>
      </c>
      <c r="AT44" s="133">
        <f t="shared" si="135"/>
        <v>0</v>
      </c>
      <c r="AU44" s="133">
        <f t="shared" si="135"/>
        <v>0</v>
      </c>
      <c r="AV44" s="133">
        <f t="shared" si="135"/>
        <v>0</v>
      </c>
      <c r="AW44" s="133">
        <f t="shared" si="135"/>
        <v>0</v>
      </c>
      <c r="AX44" s="133">
        <f t="shared" si="135"/>
        <v>0</v>
      </c>
      <c r="AY44" s="133">
        <f t="shared" si="135"/>
        <v>0</v>
      </c>
      <c r="AZ44" s="133">
        <f t="shared" si="135"/>
        <v>0</v>
      </c>
      <c r="BA44" s="133">
        <f t="shared" si="135"/>
        <v>0</v>
      </c>
      <c r="BB44" s="133">
        <f t="shared" si="135"/>
        <v>0</v>
      </c>
      <c r="BC44" s="133">
        <f t="shared" si="135"/>
        <v>0</v>
      </c>
      <c r="BD44" s="133">
        <f t="shared" si="135"/>
        <v>0</v>
      </c>
      <c r="BE44" s="133">
        <f t="shared" si="135"/>
        <v>0</v>
      </c>
      <c r="BF44" s="133">
        <f t="shared" si="135"/>
        <v>0</v>
      </c>
      <c r="BG44" s="133">
        <f t="shared" si="135"/>
        <v>0</v>
      </c>
      <c r="BH44" s="133">
        <f t="shared" si="135"/>
        <v>0</v>
      </c>
      <c r="BI44" s="133">
        <f t="shared" si="135"/>
        <v>0</v>
      </c>
      <c r="BJ44" s="133">
        <f t="shared" si="135"/>
        <v>0</v>
      </c>
      <c r="BK44" s="133">
        <f t="shared" si="135"/>
        <v>0</v>
      </c>
      <c r="BL44" s="133">
        <f t="shared" si="135"/>
        <v>0</v>
      </c>
      <c r="BM44" s="133">
        <f t="shared" si="135"/>
        <v>0</v>
      </c>
      <c r="BN44" s="133">
        <f t="shared" si="135"/>
        <v>0</v>
      </c>
      <c r="BO44" s="133">
        <f t="shared" si="135"/>
        <v>0</v>
      </c>
      <c r="BP44" s="133">
        <f t="shared" si="135"/>
        <v>0</v>
      </c>
      <c r="BQ44" s="133">
        <f t="shared" si="135"/>
        <v>0</v>
      </c>
      <c r="BR44" s="133">
        <f t="shared" si="135"/>
        <v>0</v>
      </c>
      <c r="BS44" s="133">
        <f t="shared" si="135"/>
        <v>0</v>
      </c>
      <c r="BT44" s="133">
        <f t="shared" si="135"/>
        <v>0</v>
      </c>
      <c r="BU44" s="133">
        <f t="shared" si="135"/>
        <v>0</v>
      </c>
      <c r="BV44" s="133">
        <f t="shared" si="135"/>
        <v>0</v>
      </c>
      <c r="BW44" s="133">
        <f t="shared" si="135"/>
        <v>0</v>
      </c>
      <c r="BX44" s="133">
        <f t="shared" si="135"/>
        <v>0</v>
      </c>
      <c r="BY44" s="133">
        <f t="shared" si="135"/>
        <v>0</v>
      </c>
      <c r="BZ44" s="133">
        <f t="shared" ref="BZ44:CN44" si="136">BZ45</f>
        <v>0</v>
      </c>
      <c r="CA44" s="133">
        <f t="shared" si="136"/>
        <v>0</v>
      </c>
      <c r="CB44" s="133">
        <f t="shared" si="136"/>
        <v>0</v>
      </c>
      <c r="CC44" s="133">
        <f t="shared" si="136"/>
        <v>0</v>
      </c>
      <c r="CD44" s="133">
        <f t="shared" si="136"/>
        <v>0</v>
      </c>
      <c r="CE44" s="133">
        <f t="shared" si="136"/>
        <v>0</v>
      </c>
      <c r="CF44" s="133">
        <f t="shared" si="136"/>
        <v>0</v>
      </c>
      <c r="CG44" s="133">
        <f t="shared" si="136"/>
        <v>0</v>
      </c>
      <c r="CH44" s="133">
        <f t="shared" si="136"/>
        <v>0</v>
      </c>
      <c r="CI44" s="133">
        <f t="shared" si="136"/>
        <v>0</v>
      </c>
      <c r="CJ44" s="133">
        <f t="shared" si="136"/>
        <v>0</v>
      </c>
      <c r="CK44" s="133">
        <f t="shared" si="136"/>
        <v>0</v>
      </c>
      <c r="CL44" s="133">
        <f t="shared" si="136"/>
        <v>0</v>
      </c>
      <c r="CM44" s="133">
        <f t="shared" si="136"/>
        <v>1</v>
      </c>
      <c r="CN44" s="133">
        <f t="shared" si="136"/>
        <v>39473.279999999999</v>
      </c>
      <c r="CO44" s="133">
        <v>0</v>
      </c>
      <c r="CP44" s="134">
        <v>0</v>
      </c>
      <c r="CQ44" s="117">
        <v>1</v>
      </c>
      <c r="CR44" s="117">
        <v>39473.279999999999</v>
      </c>
    </row>
    <row r="45" spans="1:96" s="3" customFormat="1" ht="18.75" customHeight="1" x14ac:dyDescent="0.25">
      <c r="A45" s="121"/>
      <c r="B45" s="121">
        <v>26</v>
      </c>
      <c r="C45" s="122" t="s">
        <v>136</v>
      </c>
      <c r="D45" s="102" t="s">
        <v>137</v>
      </c>
      <c r="E45" s="84">
        <v>17622</v>
      </c>
      <c r="F45" s="85">
        <v>1.6</v>
      </c>
      <c r="G45" s="86"/>
      <c r="H45" s="144">
        <v>1</v>
      </c>
      <c r="I45" s="88">
        <v>1.4</v>
      </c>
      <c r="J45" s="88">
        <v>1.68</v>
      </c>
      <c r="K45" s="88">
        <v>2.23</v>
      </c>
      <c r="L45" s="89">
        <v>2.57</v>
      </c>
      <c r="M45" s="97"/>
      <c r="N45" s="71">
        <f>SUM(M45*$E45*$F45*$H45*$I45*$N$9)</f>
        <v>0</v>
      </c>
      <c r="O45" s="91"/>
      <c r="P45" s="71">
        <f>SUM(O45*$E45*$F45*$H45*$I45*$P$9)</f>
        <v>0</v>
      </c>
      <c r="Q45" s="71"/>
      <c r="R45" s="71">
        <f>SUM(Q45*$E45*$F45*$H45*$I45*$R$9)</f>
        <v>0</v>
      </c>
      <c r="S45" s="91"/>
      <c r="T45" s="71">
        <f>SUM(S45*$E45*$F45*$H45*$I45*$T$9)</f>
        <v>0</v>
      </c>
      <c r="U45" s="91"/>
      <c r="V45" s="71">
        <f>SUM(U45*$E45*$F45*$H45*$I45*$V$9)</f>
        <v>0</v>
      </c>
      <c r="W45" s="91"/>
      <c r="X45" s="71"/>
      <c r="Y45" s="91"/>
      <c r="Z45" s="71">
        <f>SUM(Y45*$E45*$F45*$H45*$I45*$Z$9)</f>
        <v>0</v>
      </c>
      <c r="AA45" s="71"/>
      <c r="AB45" s="71">
        <f>SUM(AA45*$E45*$F45*$H45*$I45*$AB$9)</f>
        <v>0</v>
      </c>
      <c r="AC45" s="71"/>
      <c r="AD45" s="71">
        <f>SUM(AC45*$E45*$F45*$H45*$J45*$AD$9)</f>
        <v>0</v>
      </c>
      <c r="AE45" s="71"/>
      <c r="AF45" s="71">
        <f>SUM(AE45*$E45*$F45*$H45*$J45*$AF$9)</f>
        <v>0</v>
      </c>
      <c r="AG45" s="71"/>
      <c r="AH45" s="71">
        <f>SUM(AG45*$E45*$F45*$H45*$I45*$AH$9)</f>
        <v>0</v>
      </c>
      <c r="AI45" s="91"/>
      <c r="AJ45" s="71">
        <f>SUM(AI45*$E45*$F45*$H45*$I45*$AJ$9)</f>
        <v>0</v>
      </c>
      <c r="AK45" s="91"/>
      <c r="AL45" s="71"/>
      <c r="AM45" s="91"/>
      <c r="AN45" s="71">
        <f>SUM(AM45*$E45*$F45*$H45*$I45*$AN$9)</f>
        <v>0</v>
      </c>
      <c r="AO45" s="91"/>
      <c r="AP45" s="71">
        <f>SUM(AO45*$E45*$F45*$H45*$I45*$AP$9)</f>
        <v>0</v>
      </c>
      <c r="AQ45" s="71">
        <v>1</v>
      </c>
      <c r="AR45" s="71">
        <f>SUM(AQ45*$E45*$F45*$H45*$I45*$AR$9)</f>
        <v>39473.279999999999</v>
      </c>
      <c r="AS45" s="91"/>
      <c r="AT45" s="71">
        <f>SUM(AS45*$E45*$F45*$H45*$I45*$AT$9)</f>
        <v>0</v>
      </c>
      <c r="AU45" s="91"/>
      <c r="AV45" s="71">
        <f>SUM(AU45*$E45*$F45*$H45*$I45*$AV$9)</f>
        <v>0</v>
      </c>
      <c r="AW45" s="91"/>
      <c r="AX45" s="71">
        <f>SUM(AW45*$E45*$F45*$H45*$I45*$AX$9)</f>
        <v>0</v>
      </c>
      <c r="AY45" s="91"/>
      <c r="AZ45" s="71">
        <f>SUM(AY45*$E45*$F45*$H45*$I45*$AZ$9)</f>
        <v>0</v>
      </c>
      <c r="BA45" s="71"/>
      <c r="BB45" s="71">
        <f>SUM(BA45*$E45*$F45*$H45*$J45*$BB$9)</f>
        <v>0</v>
      </c>
      <c r="BC45" s="91"/>
      <c r="BD45" s="71">
        <f>SUM(BC45*$E45*$F45*$H45*$J45*$BD$9)</f>
        <v>0</v>
      </c>
      <c r="BE45" s="71"/>
      <c r="BF45" s="71">
        <f>SUM(BE45*$E45*$F45*$H45*$J45*$BF$9)</f>
        <v>0</v>
      </c>
      <c r="BG45" s="71"/>
      <c r="BH45" s="71">
        <f>SUM(BG45*$E45*$F45*$H45*$J45*$BH$9)</f>
        <v>0</v>
      </c>
      <c r="BI45" s="91"/>
      <c r="BJ45" s="71">
        <f>SUM(BI45*$E45*$F45*$H45*$J45*$BJ$9)</f>
        <v>0</v>
      </c>
      <c r="BK45" s="92"/>
      <c r="BL45" s="71"/>
      <c r="BM45" s="91"/>
      <c r="BN45" s="71">
        <f>SUM(BM45*$E45*$F45*$H45*$J45*$BN$9)</f>
        <v>0</v>
      </c>
      <c r="BO45" s="91"/>
      <c r="BP45" s="71">
        <f>SUM(BO45*$E45*$F45*$H45*$J45*$BP$9)</f>
        <v>0</v>
      </c>
      <c r="BQ45" s="71"/>
      <c r="BR45" s="71">
        <f>SUM(BQ45*$E45*$F45*$H45*$J45*$BR$9)</f>
        <v>0</v>
      </c>
      <c r="BS45" s="91"/>
      <c r="BT45" s="71">
        <f>SUM(BS45*$E45*$F45*$H45*$J45*$BT$9)</f>
        <v>0</v>
      </c>
      <c r="BU45" s="91"/>
      <c r="BV45" s="71">
        <f>SUM(BU45*$E45*$F45*$H45*$J45*$BV$9)</f>
        <v>0</v>
      </c>
      <c r="BW45" s="91"/>
      <c r="BX45" s="71">
        <f>(BW45*$E45*$F45*$H45*$J45*BX$9)</f>
        <v>0</v>
      </c>
      <c r="BY45" s="71"/>
      <c r="BZ45" s="71">
        <f>(BY45*$E45*$F45*$H45*$J45*BZ$9)</f>
        <v>0</v>
      </c>
      <c r="CA45" s="91"/>
      <c r="CB45" s="71">
        <f>(CA45*$E45*$F45*$H45*$K45*CB$9)</f>
        <v>0</v>
      </c>
      <c r="CC45" s="91"/>
      <c r="CD45" s="71">
        <f>(CC45*$E45*$F45*$H45*$L45*CD$9)</f>
        <v>0</v>
      </c>
      <c r="CE45" s="71"/>
      <c r="CF45" s="71">
        <f>(CE45*$E45*$F45*$H45*$J45*CF$9)</f>
        <v>0</v>
      </c>
      <c r="CG45" s="71"/>
      <c r="CH45" s="71">
        <f>(CG45*$E45*$F45*$H45*$I45*CH$9)</f>
        <v>0</v>
      </c>
      <c r="CI45" s="94"/>
      <c r="CJ45" s="94"/>
      <c r="CK45" s="94"/>
      <c r="CL45" s="94"/>
      <c r="CM45" s="95">
        <f>SUM(O45+M45+Q45+S45+Y45+W45+U45+AC45+AA45+AE45+BA45+BE45+AG45+AO45+AQ45+BO45+BQ45+BM45+BS45+BU45+BI45+AI45+AK45+AM45+BC45+BG45+AS45+AU45+AW45+AY45+BK45+BW45+BY45+CA45+CC45+CE45+CK45+CG45)</f>
        <v>1</v>
      </c>
      <c r="CN45" s="95">
        <f>SUM(P45+N45+R45+T45+Z45+X45+V45+AD45+AB45+AF45+BB45+BF45+AH45+AP45+AR45+BP45+BR45+BN45+BT45+BV45+BJ45+AJ45+AL45+AN45+BD45+BH45+AT45+AV45+AX45+AZ45+BL45+BX45+BZ45+CB45+CD45+CF45+CL45+CH45)</f>
        <v>39473.279999999999</v>
      </c>
      <c r="CO45" s="71">
        <v>0</v>
      </c>
      <c r="CP45" s="72">
        <v>0</v>
      </c>
      <c r="CQ45" s="96">
        <v>1</v>
      </c>
      <c r="CR45" s="96">
        <v>39473.279999999999</v>
      </c>
    </row>
    <row r="46" spans="1:96" s="141" customFormat="1" ht="18.75" customHeight="1" x14ac:dyDescent="0.25">
      <c r="A46" s="140">
        <v>11</v>
      </c>
      <c r="B46" s="140"/>
      <c r="C46" s="59" t="s">
        <v>138</v>
      </c>
      <c r="D46" s="74" t="s">
        <v>139</v>
      </c>
      <c r="E46" s="84">
        <v>17622</v>
      </c>
      <c r="F46" s="132">
        <v>1.39</v>
      </c>
      <c r="G46" s="114"/>
      <c r="H46" s="62"/>
      <c r="I46" s="75">
        <v>1.4</v>
      </c>
      <c r="J46" s="76">
        <v>1.68</v>
      </c>
      <c r="K46" s="76">
        <v>2.23</v>
      </c>
      <c r="L46" s="77">
        <v>2.57</v>
      </c>
      <c r="M46" s="133">
        <f>SUM(M47:M48)</f>
        <v>0</v>
      </c>
      <c r="N46" s="133">
        <f t="shared" ref="N46:BY46" si="137">SUM(N47:N48)</f>
        <v>0</v>
      </c>
      <c r="O46" s="133">
        <f t="shared" si="137"/>
        <v>0</v>
      </c>
      <c r="P46" s="133">
        <f t="shared" si="137"/>
        <v>0</v>
      </c>
      <c r="Q46" s="133">
        <f t="shared" si="137"/>
        <v>0</v>
      </c>
      <c r="R46" s="133">
        <f t="shared" si="137"/>
        <v>0</v>
      </c>
      <c r="S46" s="133">
        <f t="shared" si="137"/>
        <v>0</v>
      </c>
      <c r="T46" s="133">
        <f t="shared" si="137"/>
        <v>0</v>
      </c>
      <c r="U46" s="133">
        <f t="shared" si="137"/>
        <v>0</v>
      </c>
      <c r="V46" s="133">
        <f t="shared" si="137"/>
        <v>0</v>
      </c>
      <c r="W46" s="133">
        <f t="shared" si="137"/>
        <v>0</v>
      </c>
      <c r="X46" s="133">
        <f t="shared" si="137"/>
        <v>0</v>
      </c>
      <c r="Y46" s="133">
        <f t="shared" si="137"/>
        <v>0</v>
      </c>
      <c r="Z46" s="133">
        <f t="shared" si="137"/>
        <v>0</v>
      </c>
      <c r="AA46" s="133">
        <f t="shared" si="137"/>
        <v>0</v>
      </c>
      <c r="AB46" s="133">
        <f t="shared" si="137"/>
        <v>0</v>
      </c>
      <c r="AC46" s="133">
        <f t="shared" si="137"/>
        <v>0</v>
      </c>
      <c r="AD46" s="133">
        <f t="shared" si="137"/>
        <v>0</v>
      </c>
      <c r="AE46" s="133">
        <f t="shared" si="137"/>
        <v>0</v>
      </c>
      <c r="AF46" s="133">
        <f t="shared" si="137"/>
        <v>0</v>
      </c>
      <c r="AG46" s="133">
        <f t="shared" si="137"/>
        <v>0</v>
      </c>
      <c r="AH46" s="133">
        <f t="shared" si="137"/>
        <v>0</v>
      </c>
      <c r="AI46" s="133">
        <f t="shared" si="137"/>
        <v>0</v>
      </c>
      <c r="AJ46" s="133">
        <f t="shared" si="137"/>
        <v>0</v>
      </c>
      <c r="AK46" s="133">
        <f t="shared" si="137"/>
        <v>0</v>
      </c>
      <c r="AL46" s="133">
        <f t="shared" si="137"/>
        <v>0</v>
      </c>
      <c r="AM46" s="133">
        <f t="shared" si="137"/>
        <v>0</v>
      </c>
      <c r="AN46" s="133">
        <f t="shared" si="137"/>
        <v>0</v>
      </c>
      <c r="AO46" s="133">
        <f t="shared" si="137"/>
        <v>0</v>
      </c>
      <c r="AP46" s="133">
        <f t="shared" si="137"/>
        <v>0</v>
      </c>
      <c r="AQ46" s="133">
        <f t="shared" si="137"/>
        <v>0</v>
      </c>
      <c r="AR46" s="133">
        <f t="shared" si="137"/>
        <v>0</v>
      </c>
      <c r="AS46" s="133">
        <f t="shared" si="137"/>
        <v>0</v>
      </c>
      <c r="AT46" s="133">
        <f t="shared" si="137"/>
        <v>0</v>
      </c>
      <c r="AU46" s="133">
        <f t="shared" si="137"/>
        <v>0</v>
      </c>
      <c r="AV46" s="133">
        <f t="shared" si="137"/>
        <v>0</v>
      </c>
      <c r="AW46" s="133">
        <f t="shared" si="137"/>
        <v>0</v>
      </c>
      <c r="AX46" s="133">
        <f t="shared" si="137"/>
        <v>0</v>
      </c>
      <c r="AY46" s="133">
        <f t="shared" si="137"/>
        <v>0</v>
      </c>
      <c r="AZ46" s="133">
        <f t="shared" si="137"/>
        <v>0</v>
      </c>
      <c r="BA46" s="133">
        <f t="shared" si="137"/>
        <v>0</v>
      </c>
      <c r="BB46" s="133">
        <f t="shared" si="137"/>
        <v>0</v>
      </c>
      <c r="BC46" s="133">
        <f t="shared" si="137"/>
        <v>0</v>
      </c>
      <c r="BD46" s="133">
        <f t="shared" si="137"/>
        <v>0</v>
      </c>
      <c r="BE46" s="133">
        <f t="shared" si="137"/>
        <v>0</v>
      </c>
      <c r="BF46" s="133">
        <f t="shared" si="137"/>
        <v>0</v>
      </c>
      <c r="BG46" s="133">
        <f t="shared" si="137"/>
        <v>8</v>
      </c>
      <c r="BH46" s="133">
        <f t="shared" si="137"/>
        <v>322101.96480000002</v>
      </c>
      <c r="BI46" s="133">
        <f t="shared" si="137"/>
        <v>0</v>
      </c>
      <c r="BJ46" s="133">
        <f t="shared" si="137"/>
        <v>0</v>
      </c>
      <c r="BK46" s="133">
        <f t="shared" si="137"/>
        <v>0</v>
      </c>
      <c r="BL46" s="133">
        <f t="shared" si="137"/>
        <v>0</v>
      </c>
      <c r="BM46" s="133">
        <f t="shared" si="137"/>
        <v>0</v>
      </c>
      <c r="BN46" s="133">
        <f t="shared" si="137"/>
        <v>0</v>
      </c>
      <c r="BO46" s="133">
        <f t="shared" si="137"/>
        <v>0</v>
      </c>
      <c r="BP46" s="133">
        <f t="shared" si="137"/>
        <v>0</v>
      </c>
      <c r="BQ46" s="133">
        <f t="shared" si="137"/>
        <v>5</v>
      </c>
      <c r="BR46" s="133">
        <f t="shared" si="137"/>
        <v>201313.728</v>
      </c>
      <c r="BS46" s="133">
        <f t="shared" si="137"/>
        <v>0</v>
      </c>
      <c r="BT46" s="133">
        <f t="shared" si="137"/>
        <v>0</v>
      </c>
      <c r="BU46" s="133">
        <f t="shared" si="137"/>
        <v>0</v>
      </c>
      <c r="BV46" s="133">
        <f t="shared" si="137"/>
        <v>0</v>
      </c>
      <c r="BW46" s="133">
        <f t="shared" si="137"/>
        <v>0</v>
      </c>
      <c r="BX46" s="133">
        <f t="shared" si="137"/>
        <v>0</v>
      </c>
      <c r="BY46" s="117">
        <f t="shared" si="137"/>
        <v>0</v>
      </c>
      <c r="BZ46" s="133">
        <f t="shared" ref="BZ46:CN46" si="138">SUM(BZ47:BZ48)</f>
        <v>0</v>
      </c>
      <c r="CA46" s="133">
        <f t="shared" si="138"/>
        <v>0</v>
      </c>
      <c r="CB46" s="133">
        <f t="shared" si="138"/>
        <v>0</v>
      </c>
      <c r="CC46" s="133">
        <f t="shared" si="138"/>
        <v>0</v>
      </c>
      <c r="CD46" s="133">
        <f t="shared" si="138"/>
        <v>0</v>
      </c>
      <c r="CE46" s="133">
        <f t="shared" si="138"/>
        <v>0</v>
      </c>
      <c r="CF46" s="133">
        <f t="shared" si="138"/>
        <v>0</v>
      </c>
      <c r="CG46" s="133">
        <f t="shared" si="138"/>
        <v>2</v>
      </c>
      <c r="CH46" s="133">
        <f t="shared" si="138"/>
        <v>67104.576000000001</v>
      </c>
      <c r="CI46" s="133">
        <f t="shared" si="138"/>
        <v>0</v>
      </c>
      <c r="CJ46" s="133">
        <f t="shared" si="138"/>
        <v>0</v>
      </c>
      <c r="CK46" s="133">
        <f t="shared" si="138"/>
        <v>0</v>
      </c>
      <c r="CL46" s="133">
        <f t="shared" si="138"/>
        <v>0</v>
      </c>
      <c r="CM46" s="133">
        <f t="shared" si="138"/>
        <v>15</v>
      </c>
      <c r="CN46" s="133">
        <f t="shared" si="138"/>
        <v>590520.26879999996</v>
      </c>
      <c r="CO46" s="133">
        <v>295</v>
      </c>
      <c r="CP46" s="134">
        <v>10412508.5064</v>
      </c>
      <c r="CQ46" s="117">
        <v>310</v>
      </c>
      <c r="CR46" s="117">
        <v>11003028.7752</v>
      </c>
    </row>
    <row r="47" spans="1:96" s="3" customFormat="1" ht="18.75" customHeight="1" x14ac:dyDescent="0.25">
      <c r="A47" s="121"/>
      <c r="B47" s="121">
        <v>27</v>
      </c>
      <c r="C47" s="122" t="s">
        <v>140</v>
      </c>
      <c r="D47" s="83" t="s">
        <v>141</v>
      </c>
      <c r="E47" s="84">
        <v>17622</v>
      </c>
      <c r="F47" s="85">
        <v>1.49</v>
      </c>
      <c r="G47" s="86"/>
      <c r="H47" s="87">
        <v>1</v>
      </c>
      <c r="I47" s="88">
        <v>1.4</v>
      </c>
      <c r="J47" s="88">
        <v>1.68</v>
      </c>
      <c r="K47" s="88">
        <v>2.23</v>
      </c>
      <c r="L47" s="89">
        <v>2.57</v>
      </c>
      <c r="M47" s="97"/>
      <c r="N47" s="71">
        <f t="shared" ref="N47:N48" si="139">SUM(M47*$E47*$F47*$H47*$I47*$N$9)</f>
        <v>0</v>
      </c>
      <c r="O47" s="91">
        <v>0</v>
      </c>
      <c r="P47" s="71">
        <f>SUM(O47*$E47*$F47*$H47*$I47*$P$9)</f>
        <v>0</v>
      </c>
      <c r="Q47" s="71">
        <v>0</v>
      </c>
      <c r="R47" s="71">
        <f>SUM(Q47*$E47*$F47*$H47*$I47*$R$9)</f>
        <v>0</v>
      </c>
      <c r="S47" s="91">
        <v>0</v>
      </c>
      <c r="T47" s="71">
        <f>SUM(S47*$E47*$F47*$H47*$I47*$T$9)</f>
        <v>0</v>
      </c>
      <c r="U47" s="91">
        <v>0</v>
      </c>
      <c r="V47" s="71">
        <f>SUM(U47*$E47*$F47*$H47*$I47*$V$9)</f>
        <v>0</v>
      </c>
      <c r="W47" s="91"/>
      <c r="X47" s="71"/>
      <c r="Y47" s="91"/>
      <c r="Z47" s="71">
        <f>SUM(Y47*$E47*$F47*$H47*$I47*$Z$9)</f>
        <v>0</v>
      </c>
      <c r="AA47" s="71">
        <v>0</v>
      </c>
      <c r="AB47" s="71">
        <f>SUM(AA47*$E47*$F47*$H47*$I47*$AB$9)</f>
        <v>0</v>
      </c>
      <c r="AC47" s="71">
        <v>0</v>
      </c>
      <c r="AD47" s="71">
        <f>SUM(AC47*$E47*$F47*$H47*$J47*$AD$9)</f>
        <v>0</v>
      </c>
      <c r="AE47" s="71">
        <v>0</v>
      </c>
      <c r="AF47" s="71">
        <f>SUM(AE47*$E47*$F47*$H47*$J47*$AF$9)</f>
        <v>0</v>
      </c>
      <c r="AG47" s="71"/>
      <c r="AH47" s="71">
        <f>SUM(AG47*$E47*$F47*$H47*$I47*$AH$9)</f>
        <v>0</v>
      </c>
      <c r="AI47" s="91">
        <v>0</v>
      </c>
      <c r="AJ47" s="71">
        <f>SUM(AI47*$E47*$F47*$H47*$I47*$AJ$9)</f>
        <v>0</v>
      </c>
      <c r="AK47" s="91"/>
      <c r="AL47" s="71"/>
      <c r="AM47" s="91"/>
      <c r="AN47" s="71">
        <f>SUM(AM47*$E47*$F47*$H47*$I47*$AN$9)</f>
        <v>0</v>
      </c>
      <c r="AO47" s="91">
        <v>0</v>
      </c>
      <c r="AP47" s="71">
        <f>SUM(AO47*$E47*$F47*$H47*$I47*$AP$9)</f>
        <v>0</v>
      </c>
      <c r="AQ47" s="71">
        <v>0</v>
      </c>
      <c r="AR47" s="71">
        <f>SUM(AQ47*$E47*$F47*$H47*$I47*$AR$9)</f>
        <v>0</v>
      </c>
      <c r="AS47" s="91">
        <v>0</v>
      </c>
      <c r="AT47" s="71">
        <f>SUM(AS47*$E47*$F47*$H47*$I47*$AT$9)</f>
        <v>0</v>
      </c>
      <c r="AU47" s="91">
        <v>0</v>
      </c>
      <c r="AV47" s="71">
        <f>SUM(AU47*$E47*$F47*$H47*$I47*$AV$9)</f>
        <v>0</v>
      </c>
      <c r="AW47" s="91">
        <v>0</v>
      </c>
      <c r="AX47" s="71">
        <f>SUM(AW47*$E47*$F47*$H47*$I47*$AX$9)</f>
        <v>0</v>
      </c>
      <c r="AY47" s="91"/>
      <c r="AZ47" s="71">
        <f>SUM(AY47*$E47*$F47*$H47*$I47*$AZ$9)</f>
        <v>0</v>
      </c>
      <c r="BA47" s="71">
        <v>0</v>
      </c>
      <c r="BB47" s="71">
        <f>SUM(BA47*$E47*$F47*$H47*$J47*$BB$9)</f>
        <v>0</v>
      </c>
      <c r="BC47" s="91">
        <v>0</v>
      </c>
      <c r="BD47" s="71">
        <f>SUM(BC47*$E47*$F47*$H47*$J47*$BD$9)</f>
        <v>0</v>
      </c>
      <c r="BE47" s="71">
        <v>0</v>
      </c>
      <c r="BF47" s="71">
        <f>SUM(BE47*$E47*$F47*$H47*$J47*$BF$9)</f>
        <v>0</v>
      </c>
      <c r="BG47" s="130"/>
      <c r="BH47" s="71">
        <f>SUM(BG47*$E47*$F47*$H47*$J47*$BH$9)</f>
        <v>0</v>
      </c>
      <c r="BI47" s="91"/>
      <c r="BJ47" s="71">
        <f>SUM(BI47*$E47*$F47*$H47*$J47*$BJ$9)</f>
        <v>0</v>
      </c>
      <c r="BK47" s="92"/>
      <c r="BL47" s="71"/>
      <c r="BM47" s="91"/>
      <c r="BN47" s="71">
        <f>SUM(BM47*$E47*$F47*$H47*$J47*$BN$9)</f>
        <v>0</v>
      </c>
      <c r="BO47" s="91"/>
      <c r="BP47" s="71">
        <f>SUM(BO47*$E47*$F47*$H47*$J47*$BP$9)</f>
        <v>0</v>
      </c>
      <c r="BQ47" s="71">
        <v>0</v>
      </c>
      <c r="BR47" s="71">
        <f>SUM(BQ47*$E47*$F47*$H47*$J47*$BR$9)</f>
        <v>0</v>
      </c>
      <c r="BS47" s="91">
        <v>0</v>
      </c>
      <c r="BT47" s="71">
        <f>SUM(BS47*$E47*$F47*$H47*$J47*$BT$9)</f>
        <v>0</v>
      </c>
      <c r="BU47" s="93"/>
      <c r="BV47" s="71">
        <f>SUM(BU47*$E47*$F47*$H47*$J47*$BV$9)</f>
        <v>0</v>
      </c>
      <c r="BW47" s="91"/>
      <c r="BX47" s="71">
        <f>(BW47*$E47*$F47*$H47*$J47*BX$9)</f>
        <v>0</v>
      </c>
      <c r="BY47" s="71"/>
      <c r="BZ47" s="71">
        <f t="shared" ref="BZ47:BZ48" si="140">(BY47*$E47*$F47*$H47*$J47*BZ$9)</f>
        <v>0</v>
      </c>
      <c r="CA47" s="91">
        <v>0</v>
      </c>
      <c r="CB47" s="71">
        <f t="shared" ref="CB47:CB48" si="141">(CA47*$E47*$F47*$H47*$K47*CB$9)</f>
        <v>0</v>
      </c>
      <c r="CC47" s="91">
        <v>0</v>
      </c>
      <c r="CD47" s="71">
        <f t="shared" ref="CD47:CD48" si="142">(CC47*$E47*$F47*$H47*$L47*CD$9)</f>
        <v>0</v>
      </c>
      <c r="CE47" s="71"/>
      <c r="CF47" s="71">
        <f t="shared" ref="CF47:CF48" si="143">(CE47*$E47*$F47*$H47*$J47*CF$9)</f>
        <v>0</v>
      </c>
      <c r="CG47" s="71"/>
      <c r="CH47" s="71">
        <f t="shared" ref="CH47" si="144">(CG47*$E47*$F47*$H47*$I47*CH$9)</f>
        <v>0</v>
      </c>
      <c r="CI47" s="94"/>
      <c r="CJ47" s="94"/>
      <c r="CK47" s="94"/>
      <c r="CL47" s="94"/>
      <c r="CM47" s="95">
        <f>SUM(O47+M47+Q47+S47+Y47+W47+U47+AC47+AA47+AE47+BA47+BE47+AG47+AO47+AQ47+BO47+BQ47+BM47+BS47+BU47+BI47+AI47+AK47+AM47+BC47+BG47+AS47+AU47+AW47+AY47+BK47+BW47+BY47+CA47+CC47+CE47+CK47+CG47)</f>
        <v>0</v>
      </c>
      <c r="CN47" s="95">
        <f>SUM(P47+N47+R47+T47+Z47+X47+V47+AD47+AB47+AF47+BB47+BF47+AH47+AP47+AR47+BP47+BR47+BN47+BT47+BV47+BJ47+AJ47+AL47+AN47+BD47+BH47+AT47+AV47+AX47+AZ47+BL47+BX47+BZ47+CB47+CD47+CF47+CL47+CH47)</f>
        <v>0</v>
      </c>
      <c r="CO47" s="71">
        <v>64</v>
      </c>
      <c r="CP47" s="72">
        <v>2359959.3863999997</v>
      </c>
      <c r="CQ47" s="96">
        <v>64</v>
      </c>
      <c r="CR47" s="96">
        <v>2359959.3863999997</v>
      </c>
    </row>
    <row r="48" spans="1:96" s="3" customFormat="1" ht="18.75" customHeight="1" x14ac:dyDescent="0.25">
      <c r="A48" s="121"/>
      <c r="B48" s="121">
        <v>28</v>
      </c>
      <c r="C48" s="122" t="s">
        <v>142</v>
      </c>
      <c r="D48" s="102" t="s">
        <v>143</v>
      </c>
      <c r="E48" s="84">
        <v>17622</v>
      </c>
      <c r="F48" s="85">
        <v>1.36</v>
      </c>
      <c r="G48" s="86"/>
      <c r="H48" s="87">
        <v>1</v>
      </c>
      <c r="I48" s="88">
        <v>1.4</v>
      </c>
      <c r="J48" s="88">
        <v>1.68</v>
      </c>
      <c r="K48" s="88">
        <v>2.23</v>
      </c>
      <c r="L48" s="89">
        <v>2.57</v>
      </c>
      <c r="M48" s="97">
        <v>0</v>
      </c>
      <c r="N48" s="71">
        <f t="shared" si="139"/>
        <v>0</v>
      </c>
      <c r="O48" s="91"/>
      <c r="P48" s="71">
        <f>SUM(O48*$E48*$F48*$H48*$I48*$P$9)</f>
        <v>0</v>
      </c>
      <c r="Q48" s="71">
        <v>0</v>
      </c>
      <c r="R48" s="71">
        <f>SUM(Q48*$E48*$F48*$H48*$I48*$R$9)</f>
        <v>0</v>
      </c>
      <c r="S48" s="91"/>
      <c r="T48" s="71">
        <f>SUM(S48*$E48*$F48*$H48*$I48*$T$9)</f>
        <v>0</v>
      </c>
      <c r="U48" s="91"/>
      <c r="V48" s="71">
        <f>SUM(U48*$E48*$F48*$H48*$I48*$V$9)</f>
        <v>0</v>
      </c>
      <c r="W48" s="91"/>
      <c r="X48" s="71"/>
      <c r="Y48" s="91">
        <v>0</v>
      </c>
      <c r="Z48" s="71">
        <f>SUM(Y48*$E48*$F48*$H48*$I48*$Z$9)</f>
        <v>0</v>
      </c>
      <c r="AA48" s="71">
        <v>0</v>
      </c>
      <c r="AB48" s="71">
        <f>SUM(AA48*$E48*$F48*$H48*$I48*$AB$9)</f>
        <v>0</v>
      </c>
      <c r="AC48" s="71">
        <v>0</v>
      </c>
      <c r="AD48" s="71">
        <f>SUM(AC48*$E48*$F48*$H48*$J48*$AD$9)</f>
        <v>0</v>
      </c>
      <c r="AE48" s="71"/>
      <c r="AF48" s="71">
        <f>SUM(AE48*$E48*$F48*$H48*$J48*$AF$9)</f>
        <v>0</v>
      </c>
      <c r="AG48" s="71"/>
      <c r="AH48" s="71">
        <f>SUM(AG48*$E48*$F48*$H48*$I48*$AH$9)</f>
        <v>0</v>
      </c>
      <c r="AI48" s="91"/>
      <c r="AJ48" s="71">
        <f>SUM(AI48*$E48*$F48*$H48*$I48*$AJ$9)</f>
        <v>0</v>
      </c>
      <c r="AK48" s="91"/>
      <c r="AL48" s="71"/>
      <c r="AM48" s="91"/>
      <c r="AN48" s="71">
        <f>SUM(AM48*$E48*$F48*$H48*$I48*$AN$9)</f>
        <v>0</v>
      </c>
      <c r="AO48" s="91"/>
      <c r="AP48" s="71">
        <f>SUM(AO48*$E48*$F48*$H48*$I48*$AP$9)</f>
        <v>0</v>
      </c>
      <c r="AQ48" s="71"/>
      <c r="AR48" s="71">
        <f>SUM(AQ48*$E48*$F48*$H48*$I48*$AR$9)</f>
        <v>0</v>
      </c>
      <c r="AS48" s="91"/>
      <c r="AT48" s="71">
        <f>SUM(AS48*$E48*$F48*$H48*$I48*$AT$9)</f>
        <v>0</v>
      </c>
      <c r="AU48" s="91"/>
      <c r="AV48" s="71">
        <f>SUM(AU48*$E48*$F48*$H48*$I48*$AV$9)</f>
        <v>0</v>
      </c>
      <c r="AW48" s="91"/>
      <c r="AX48" s="71">
        <f>SUM(AW48*$E48*$F48*$H48*$I48*$AX$9)</f>
        <v>0</v>
      </c>
      <c r="AY48" s="91"/>
      <c r="AZ48" s="71">
        <f>SUM(AY48*$E48*$F48*$H48*$I48*$AZ$9)</f>
        <v>0</v>
      </c>
      <c r="BA48" s="71"/>
      <c r="BB48" s="71">
        <f>SUM(BA48*$E48*$F48*$H48*$J48*$BB$9)</f>
        <v>0</v>
      </c>
      <c r="BC48" s="91"/>
      <c r="BD48" s="71">
        <f>SUM(BC48*$E48*$F48*$H48*$J48*$BD$9)</f>
        <v>0</v>
      </c>
      <c r="BE48" s="71"/>
      <c r="BF48" s="71">
        <f>SUM(BE48*$E48*$F48*$H48*$J48*$BF$9)</f>
        <v>0</v>
      </c>
      <c r="BG48" s="130">
        <v>8</v>
      </c>
      <c r="BH48" s="71">
        <f>SUM(BG48*$E48*$F48*$H48*$J48*$BH$9)</f>
        <v>322101.96480000002</v>
      </c>
      <c r="BI48" s="91"/>
      <c r="BJ48" s="71">
        <f>SUM(BI48*$E48*$F48*$H48*$J48*$BJ$9)</f>
        <v>0</v>
      </c>
      <c r="BK48" s="92"/>
      <c r="BL48" s="71"/>
      <c r="BM48" s="91"/>
      <c r="BN48" s="71">
        <f>SUM(BM48*$E48*$F48*$H48*$J48*$BN$9)</f>
        <v>0</v>
      </c>
      <c r="BO48" s="91"/>
      <c r="BP48" s="71">
        <f>SUM(BO48*$E48*$F48*$H48*$J48*$BP$9)</f>
        <v>0</v>
      </c>
      <c r="BQ48" s="71">
        <v>5</v>
      </c>
      <c r="BR48" s="71">
        <f>SUM(BQ48*$E48*$F48*$H48*$J48*$BR$9)</f>
        <v>201313.728</v>
      </c>
      <c r="BS48" s="91"/>
      <c r="BT48" s="71">
        <f>SUM(BS48*$E48*$F48*$H48*$J48*$BT$9)</f>
        <v>0</v>
      </c>
      <c r="BU48" s="91"/>
      <c r="BV48" s="71">
        <f>SUM(BU48*$E48*$F48*$H48*$J48*$BV$9)</f>
        <v>0</v>
      </c>
      <c r="BW48" s="91"/>
      <c r="BX48" s="71">
        <f>(BW48*$E48*$F48*$H48*$J48*BX$9)</f>
        <v>0</v>
      </c>
      <c r="BY48" s="71"/>
      <c r="BZ48" s="71">
        <f t="shared" si="140"/>
        <v>0</v>
      </c>
      <c r="CA48" s="91"/>
      <c r="CB48" s="71">
        <f t="shared" si="141"/>
        <v>0</v>
      </c>
      <c r="CC48" s="91"/>
      <c r="CD48" s="71">
        <f t="shared" si="142"/>
        <v>0</v>
      </c>
      <c r="CE48" s="71"/>
      <c r="CF48" s="71">
        <f t="shared" si="143"/>
        <v>0</v>
      </c>
      <c r="CG48" s="71">
        <v>2</v>
      </c>
      <c r="CH48" s="71">
        <f>(CG48*$E48*$F48*$H48*$I48*$CH9)</f>
        <v>67104.576000000001</v>
      </c>
      <c r="CI48" s="94"/>
      <c r="CJ48" s="94"/>
      <c r="CK48" s="94"/>
      <c r="CL48" s="94"/>
      <c r="CM48" s="95">
        <f>SUM(O48+M48+Q48+S48+Y48+W48+U48+AC48+AA48+AE48+BA48+BE48+AG48+AO48+AQ48+BO48+BQ48+BM48+BS48+BU48+BI48+AI48+AK48+AM48+BC48+BG48+AS48+AU48+AW48+AY48+BK48+BW48+BY48+CA48+CC48+CE48+CK48+CG48)</f>
        <v>15</v>
      </c>
      <c r="CN48" s="95">
        <f>SUM(P48+N48+R48+T48+Z48+X48+V48+AD48+AB48+AF48+BB48+BF48+AH48+AP48+AR48+BP48+BR48+BN48+BT48+BV48+BJ48+AJ48+AL48+AN48+BD48+BH48+AT48+AV48+AX48+AZ48+BL48+BX48+BZ48+CB48+CD48+CF48+CL48+CH48)</f>
        <v>590520.26879999996</v>
      </c>
      <c r="CO48" s="71">
        <v>231</v>
      </c>
      <c r="CP48" s="72">
        <v>8052549.1200000001</v>
      </c>
      <c r="CQ48" s="96">
        <v>246</v>
      </c>
      <c r="CR48" s="96">
        <v>8643069.3888000008</v>
      </c>
    </row>
    <row r="49" spans="1:96" s="141" customFormat="1" ht="18.75" customHeight="1" x14ac:dyDescent="0.25">
      <c r="A49" s="140">
        <v>12</v>
      </c>
      <c r="B49" s="140"/>
      <c r="C49" s="59" t="s">
        <v>144</v>
      </c>
      <c r="D49" s="60" t="s">
        <v>145</v>
      </c>
      <c r="E49" s="84">
        <v>17622</v>
      </c>
      <c r="F49" s="132">
        <v>0.92</v>
      </c>
      <c r="G49" s="114"/>
      <c r="H49" s="62"/>
      <c r="I49" s="75">
        <v>1.4</v>
      </c>
      <c r="J49" s="76">
        <v>1.68</v>
      </c>
      <c r="K49" s="76">
        <v>2.23</v>
      </c>
      <c r="L49" s="77">
        <v>2.57</v>
      </c>
      <c r="M49" s="133">
        <f>SUM(M50:M62)</f>
        <v>4</v>
      </c>
      <c r="N49" s="133">
        <f t="shared" ref="N49:BY49" si="145">SUM(N50:N62)</f>
        <v>54843.188399999999</v>
      </c>
      <c r="O49" s="133">
        <f t="shared" si="145"/>
        <v>0</v>
      </c>
      <c r="P49" s="133">
        <f t="shared" si="145"/>
        <v>0</v>
      </c>
      <c r="Q49" s="133">
        <f t="shared" si="145"/>
        <v>0</v>
      </c>
      <c r="R49" s="133">
        <f t="shared" si="145"/>
        <v>0</v>
      </c>
      <c r="S49" s="133">
        <f t="shared" si="145"/>
        <v>0</v>
      </c>
      <c r="T49" s="133">
        <f t="shared" si="145"/>
        <v>0</v>
      </c>
      <c r="U49" s="133">
        <f t="shared" si="145"/>
        <v>0</v>
      </c>
      <c r="V49" s="133">
        <f t="shared" si="145"/>
        <v>0</v>
      </c>
      <c r="W49" s="133">
        <f t="shared" si="145"/>
        <v>0</v>
      </c>
      <c r="X49" s="133">
        <f t="shared" si="145"/>
        <v>0</v>
      </c>
      <c r="Y49" s="133">
        <f t="shared" si="145"/>
        <v>0</v>
      </c>
      <c r="Z49" s="133">
        <f t="shared" si="145"/>
        <v>0</v>
      </c>
      <c r="AA49" s="133">
        <f t="shared" si="145"/>
        <v>118</v>
      </c>
      <c r="AB49" s="133">
        <f t="shared" si="145"/>
        <v>11201452.001784001</v>
      </c>
      <c r="AC49" s="133">
        <f t="shared" si="145"/>
        <v>0</v>
      </c>
      <c r="AD49" s="133">
        <f t="shared" si="145"/>
        <v>0</v>
      </c>
      <c r="AE49" s="133">
        <f t="shared" si="145"/>
        <v>48</v>
      </c>
      <c r="AF49" s="133">
        <f t="shared" si="145"/>
        <v>761143.52159999986</v>
      </c>
      <c r="AG49" s="133">
        <f t="shared" si="145"/>
        <v>0</v>
      </c>
      <c r="AH49" s="133">
        <f t="shared" si="145"/>
        <v>0</v>
      </c>
      <c r="AI49" s="133">
        <f t="shared" si="145"/>
        <v>0</v>
      </c>
      <c r="AJ49" s="133">
        <f t="shared" si="145"/>
        <v>0</v>
      </c>
      <c r="AK49" s="133">
        <f t="shared" si="145"/>
        <v>0</v>
      </c>
      <c r="AL49" s="133">
        <f t="shared" si="145"/>
        <v>0</v>
      </c>
      <c r="AM49" s="133">
        <f t="shared" si="145"/>
        <v>0</v>
      </c>
      <c r="AN49" s="133">
        <f t="shared" si="145"/>
        <v>0</v>
      </c>
      <c r="AO49" s="133">
        <f t="shared" si="145"/>
        <v>0</v>
      </c>
      <c r="AP49" s="133">
        <f t="shared" si="145"/>
        <v>0</v>
      </c>
      <c r="AQ49" s="133">
        <f t="shared" si="145"/>
        <v>0</v>
      </c>
      <c r="AR49" s="133">
        <f t="shared" si="145"/>
        <v>0</v>
      </c>
      <c r="AS49" s="133">
        <f t="shared" si="145"/>
        <v>0</v>
      </c>
      <c r="AT49" s="133">
        <f t="shared" si="145"/>
        <v>0</v>
      </c>
      <c r="AU49" s="133">
        <f t="shared" si="145"/>
        <v>0</v>
      </c>
      <c r="AV49" s="133">
        <f t="shared" si="145"/>
        <v>0</v>
      </c>
      <c r="AW49" s="133">
        <f t="shared" si="145"/>
        <v>0</v>
      </c>
      <c r="AX49" s="133">
        <f t="shared" si="145"/>
        <v>0</v>
      </c>
      <c r="AY49" s="133">
        <f t="shared" si="145"/>
        <v>122</v>
      </c>
      <c r="AZ49" s="133">
        <f t="shared" si="145"/>
        <v>1913356.2294000001</v>
      </c>
      <c r="BA49" s="133">
        <f t="shared" si="145"/>
        <v>155</v>
      </c>
      <c r="BB49" s="133">
        <f t="shared" si="145"/>
        <v>17518303.35932688</v>
      </c>
      <c r="BC49" s="133">
        <f t="shared" si="145"/>
        <v>160</v>
      </c>
      <c r="BD49" s="133">
        <f t="shared" si="145"/>
        <v>2669035.1687999996</v>
      </c>
      <c r="BE49" s="133">
        <f t="shared" si="145"/>
        <v>0</v>
      </c>
      <c r="BF49" s="133">
        <f t="shared" si="145"/>
        <v>0</v>
      </c>
      <c r="BG49" s="133">
        <f t="shared" si="145"/>
        <v>0</v>
      </c>
      <c r="BH49" s="133">
        <f t="shared" si="145"/>
        <v>0</v>
      </c>
      <c r="BI49" s="133">
        <f t="shared" si="145"/>
        <v>63</v>
      </c>
      <c r="BJ49" s="133">
        <f t="shared" si="145"/>
        <v>1151706.9564</v>
      </c>
      <c r="BK49" s="133">
        <f t="shared" si="145"/>
        <v>0</v>
      </c>
      <c r="BL49" s="133">
        <f t="shared" si="145"/>
        <v>0</v>
      </c>
      <c r="BM49" s="133">
        <f t="shared" si="145"/>
        <v>0</v>
      </c>
      <c r="BN49" s="133">
        <f t="shared" si="145"/>
        <v>0</v>
      </c>
      <c r="BO49" s="133">
        <f t="shared" si="145"/>
        <v>0</v>
      </c>
      <c r="BP49" s="133">
        <f t="shared" si="145"/>
        <v>0</v>
      </c>
      <c r="BQ49" s="133">
        <f t="shared" si="145"/>
        <v>8</v>
      </c>
      <c r="BR49" s="133">
        <f t="shared" si="145"/>
        <v>166587.10991999999</v>
      </c>
      <c r="BS49" s="133">
        <f t="shared" si="145"/>
        <v>6</v>
      </c>
      <c r="BT49" s="133">
        <f t="shared" si="145"/>
        <v>106030.16423999998</v>
      </c>
      <c r="BU49" s="133">
        <f t="shared" si="145"/>
        <v>0</v>
      </c>
      <c r="BV49" s="133">
        <f t="shared" si="145"/>
        <v>0</v>
      </c>
      <c r="BW49" s="133">
        <f t="shared" si="145"/>
        <v>8</v>
      </c>
      <c r="BX49" s="133">
        <f t="shared" si="145"/>
        <v>146248.5024</v>
      </c>
      <c r="BY49" s="117">
        <f t="shared" si="145"/>
        <v>10</v>
      </c>
      <c r="BZ49" s="133">
        <f t="shared" ref="BZ49:CN49" si="146">SUM(BZ50:BZ62)</f>
        <v>227958.19199999998</v>
      </c>
      <c r="CA49" s="133">
        <f t="shared" si="146"/>
        <v>50</v>
      </c>
      <c r="CB49" s="133">
        <f t="shared" si="146"/>
        <v>2279229.4799999995</v>
      </c>
      <c r="CC49" s="133">
        <f t="shared" si="146"/>
        <v>2</v>
      </c>
      <c r="CD49" s="133">
        <f t="shared" si="146"/>
        <v>87859.767599999992</v>
      </c>
      <c r="CE49" s="133">
        <f t="shared" si="146"/>
        <v>0</v>
      </c>
      <c r="CF49" s="133">
        <f t="shared" si="146"/>
        <v>0</v>
      </c>
      <c r="CG49" s="133">
        <f t="shared" si="146"/>
        <v>0</v>
      </c>
      <c r="CH49" s="133">
        <f t="shared" si="146"/>
        <v>0</v>
      </c>
      <c r="CI49" s="133">
        <f t="shared" si="146"/>
        <v>0</v>
      </c>
      <c r="CJ49" s="133">
        <f t="shared" si="146"/>
        <v>0</v>
      </c>
      <c r="CK49" s="133">
        <f t="shared" si="146"/>
        <v>0</v>
      </c>
      <c r="CL49" s="133">
        <f t="shared" si="146"/>
        <v>0</v>
      </c>
      <c r="CM49" s="133">
        <f t="shared" si="146"/>
        <v>754</v>
      </c>
      <c r="CN49" s="133">
        <f t="shared" si="146"/>
        <v>38283753.641870879</v>
      </c>
      <c r="CO49" s="133">
        <v>4492</v>
      </c>
      <c r="CP49" s="134">
        <v>97020767.277244776</v>
      </c>
      <c r="CQ49" s="117">
        <v>5232</v>
      </c>
      <c r="CR49" s="117">
        <v>132934147.51435632</v>
      </c>
    </row>
    <row r="50" spans="1:96" s="3" customFormat="1" ht="30" customHeight="1" x14ac:dyDescent="0.25">
      <c r="A50" s="121"/>
      <c r="B50" s="121">
        <v>29</v>
      </c>
      <c r="C50" s="149" t="s">
        <v>146</v>
      </c>
      <c r="D50" s="102" t="s">
        <v>147</v>
      </c>
      <c r="E50" s="84">
        <v>17622</v>
      </c>
      <c r="F50" s="149">
        <v>4.16</v>
      </c>
      <c r="G50" s="218">
        <v>1.01E-2</v>
      </c>
      <c r="H50" s="87">
        <v>1</v>
      </c>
      <c r="I50" s="136">
        <v>1.4</v>
      </c>
      <c r="J50" s="136">
        <v>1.68</v>
      </c>
      <c r="K50" s="136">
        <v>2.23</v>
      </c>
      <c r="L50" s="137">
        <v>2.57</v>
      </c>
      <c r="M50" s="90">
        <v>0</v>
      </c>
      <c r="N50" s="106">
        <f t="shared" ref="N50:N55" si="147">(M50*$E50*$F50*((1-$G50)+$G50*$I50*$H50))</f>
        <v>0</v>
      </c>
      <c r="O50" s="91"/>
      <c r="P50" s="106">
        <f t="shared" ref="P50:P55" si="148">(O50*$E50*$F50*((1-$G50)+$G50*$I50*$H50))</f>
        <v>0</v>
      </c>
      <c r="Q50" s="71"/>
      <c r="R50" s="106">
        <f t="shared" ref="R50:R55" si="149">(Q50*$E50*$F50*((1-$G50)+$G50*$I50*$H50))</f>
        <v>0</v>
      </c>
      <c r="S50" s="91"/>
      <c r="T50" s="106">
        <f t="shared" ref="T50:T55" si="150">(S50*$E50*$F50*((1-$G50)+$G50*$I50*$H50))</f>
        <v>0</v>
      </c>
      <c r="U50" s="91"/>
      <c r="V50" s="106">
        <f t="shared" ref="V50:V55" si="151">(U50*$E50*$F50*((1-$G50)+$G50*$I50*$H50))</f>
        <v>0</v>
      </c>
      <c r="W50" s="91"/>
      <c r="X50" s="106">
        <f t="shared" ref="X50:X55" si="152">(W50*$E50*$F50*((1-$G50)+$G50*$I50*$H50))</f>
        <v>0</v>
      </c>
      <c r="Y50" s="91"/>
      <c r="Z50" s="71"/>
      <c r="AA50" s="71">
        <v>0</v>
      </c>
      <c r="AB50" s="106">
        <f t="shared" ref="AB50:AB55" si="153">(AA50*$E50*$F50*((1-$G50)+$G50*$I50*$H50))</f>
        <v>0</v>
      </c>
      <c r="AC50" s="71"/>
      <c r="AD50" s="106">
        <f t="shared" ref="AD50:AD55" si="154">(AC50*$E50*$F50*((1-$G50)+$G50*$J50*$H50))</f>
        <v>0</v>
      </c>
      <c r="AE50" s="71">
        <v>0</v>
      </c>
      <c r="AF50" s="106">
        <f t="shared" ref="AF50:AF55" si="155">(AE50*$E50*$F50*((1-$G50)+$G50*$J50*$H50))</f>
        <v>0</v>
      </c>
      <c r="AG50" s="71"/>
      <c r="AH50" s="106">
        <f t="shared" ref="AH50:AH55" si="156">(AG50*$E50*$F50*((1-$G50)+$G50*$I50*$H50))</f>
        <v>0</v>
      </c>
      <c r="AI50" s="91"/>
      <c r="AJ50" s="106">
        <f t="shared" ref="AJ50:AJ55" si="157">(AI50*$E50*$F50*((1-$G50)+$G50*$I50*$H50))</f>
        <v>0</v>
      </c>
      <c r="AK50" s="91"/>
      <c r="AL50" s="71"/>
      <c r="AM50" s="91"/>
      <c r="AN50" s="106">
        <f t="shared" ref="AN50:AN55" si="158">(AM50*$E50*$F50*((1-$G50)+$G50*$I50*$H50))</f>
        <v>0</v>
      </c>
      <c r="AO50" s="91"/>
      <c r="AP50" s="106">
        <f t="shared" ref="AP50:AP55" si="159">(AO50*$E50*$F50*((1-$G50)+$G50*$I50*$H50))</f>
        <v>0</v>
      </c>
      <c r="AQ50" s="71"/>
      <c r="AR50" s="106">
        <f t="shared" ref="AR50:AR55" si="160">(AQ50*$E50*$F50*((1-$G50)+$G50*$I50*$H50))</f>
        <v>0</v>
      </c>
      <c r="AS50" s="91"/>
      <c r="AT50" s="106">
        <f t="shared" ref="AT50:AT55" si="161">(AS50*$E50*$F50*((1-$G50)+$G50*$I50*$H50))</f>
        <v>0</v>
      </c>
      <c r="AU50" s="91"/>
      <c r="AV50" s="106">
        <f t="shared" ref="AV50:AV55" si="162">(AU50*$E50*$F50*((1-$G50)+$G50*$I50*$H50))</f>
        <v>0</v>
      </c>
      <c r="AW50" s="91"/>
      <c r="AX50" s="106"/>
      <c r="AY50" s="91">
        <v>0</v>
      </c>
      <c r="AZ50" s="106">
        <f t="shared" ref="AZ50:AZ55" si="163">(AY50*$E50*$F50*((1-$G50)+$G50*$I50*$H50))</f>
        <v>0</v>
      </c>
      <c r="BA50" s="71"/>
      <c r="BB50" s="106">
        <f t="shared" ref="BB50:BB55" si="164">(BA50*$E50*$F50*((1-$G50)+$G50*$J50*$H50))</f>
        <v>0</v>
      </c>
      <c r="BC50" s="145"/>
      <c r="BD50" s="106">
        <f t="shared" ref="BD50:BD55" si="165">(BC50*$E50*$F50*((1-$G50)+$G50*$J50*$H50))</f>
        <v>0</v>
      </c>
      <c r="BE50" s="71"/>
      <c r="BF50" s="106">
        <f t="shared" ref="BF50:BF55" si="166">(BE50*$E50*$F50*((1-$G50)+$G50*$J50*$H50))</f>
        <v>0</v>
      </c>
      <c r="BG50" s="91"/>
      <c r="BH50" s="106">
        <f t="shared" ref="BH50:BH55" si="167">(BG50*$E50*$F50*((1-$G50)+$G50*$J50*$H50))</f>
        <v>0</v>
      </c>
      <c r="BI50" s="71"/>
      <c r="BJ50" s="106">
        <f t="shared" ref="BJ50:BJ55" si="168">(BI50*$E50*$F50*((1-$G50)+$G50*$J50*$H50))</f>
        <v>0</v>
      </c>
      <c r="BK50" s="92">
        <v>0</v>
      </c>
      <c r="BL50" s="106"/>
      <c r="BM50" s="91"/>
      <c r="BN50" s="106">
        <f t="shared" ref="BN50:BN55" si="169">(BM50*$E50*$F50*((1-$G50)+$G50*$J50*$H50))</f>
        <v>0</v>
      </c>
      <c r="BO50" s="91"/>
      <c r="BP50" s="106"/>
      <c r="BQ50" s="71"/>
      <c r="BR50" s="106">
        <f t="shared" ref="BR50:BR55" si="170">(BQ50*$E50*$F50*((1-$G50)+$G50*$J50*$H50))</f>
        <v>0</v>
      </c>
      <c r="BS50" s="91"/>
      <c r="BT50" s="106">
        <f t="shared" ref="BT50:BT55" si="171">(BS50*$E50*$F50*((1-$G50)+$G50*$J50*$H50))</f>
        <v>0</v>
      </c>
      <c r="BU50" s="91"/>
      <c r="BV50" s="106">
        <f t="shared" ref="BV50:BV55" si="172">(BU50*$E50*$F50*((1-$G50)+$G50*$J50*$H50))</f>
        <v>0</v>
      </c>
      <c r="BW50" s="91"/>
      <c r="BX50" s="106">
        <f t="shared" ref="BX50:BX55" si="173">(BW50*$E50*$F50*((1-$G50)+$G50*$J50*$H50))</f>
        <v>0</v>
      </c>
      <c r="BY50" s="71"/>
      <c r="BZ50" s="106">
        <f t="shared" ref="BZ50:BZ55" si="174">(BY50*$E50*$F50*((1-$G50)+$G50*$J50*$H50))</f>
        <v>0</v>
      </c>
      <c r="CA50" s="91"/>
      <c r="CB50" s="106">
        <f t="shared" ref="CB50:CB55" si="175">(CA50*$E50*$F50*((1-$G50)+$G50*$K50*$H50))</f>
        <v>0</v>
      </c>
      <c r="CC50" s="91"/>
      <c r="CD50" s="106">
        <f t="shared" ref="CD50:CD55" si="176">(CC50*$E50*$F50*((1-$G50)+$G50*$L50*$H50))</f>
        <v>0</v>
      </c>
      <c r="CE50" s="71"/>
      <c r="CF50" s="71"/>
      <c r="CG50" s="71"/>
      <c r="CH50" s="71"/>
      <c r="CI50" s="94"/>
      <c r="CJ50" s="94"/>
      <c r="CK50" s="94"/>
      <c r="CL50" s="106">
        <f t="shared" ref="CL50:CL55" si="177">(CK50*$E50*$F50*((1-$G50)+$G50*$H50))</f>
        <v>0</v>
      </c>
      <c r="CM50" s="95">
        <f t="shared" ref="CM50:CN62" si="178">SUM(O50+M50+Q50+S50+Y50+W50+U50+AC50+AA50+AE50+BA50+BE50+AG50+AO50+AQ50+BO50+BQ50+BM50+BS50+BU50+BI50+AI50+AK50+AM50+BC50+BG50+AS50+AU50+AW50+AY50+BK50+BW50+BY50+CA50+CC50+CE50+CK50+CG50)</f>
        <v>0</v>
      </c>
      <c r="CN50" s="95">
        <f t="shared" si="178"/>
        <v>0</v>
      </c>
      <c r="CO50" s="71">
        <v>24</v>
      </c>
      <c r="CP50" s="72">
        <v>1766488.3771392</v>
      </c>
      <c r="CQ50" s="96">
        <v>24</v>
      </c>
      <c r="CR50" s="96">
        <v>1766488.3771392</v>
      </c>
    </row>
    <row r="51" spans="1:96" s="3" customFormat="1" ht="30" customHeight="1" x14ac:dyDescent="0.25">
      <c r="A51" s="121"/>
      <c r="B51" s="121">
        <v>30</v>
      </c>
      <c r="C51" s="149" t="s">
        <v>148</v>
      </c>
      <c r="D51" s="146" t="s">
        <v>149</v>
      </c>
      <c r="E51" s="84">
        <v>17622</v>
      </c>
      <c r="F51" s="149">
        <v>5.39</v>
      </c>
      <c r="G51" s="218">
        <v>5.3E-3</v>
      </c>
      <c r="H51" s="87">
        <v>1</v>
      </c>
      <c r="I51" s="147">
        <v>1.4</v>
      </c>
      <c r="J51" s="136">
        <v>1.68</v>
      </c>
      <c r="K51" s="136">
        <v>2.23</v>
      </c>
      <c r="L51" s="137">
        <v>2.57</v>
      </c>
      <c r="M51" s="90">
        <v>0</v>
      </c>
      <c r="N51" s="106">
        <f t="shared" si="147"/>
        <v>0</v>
      </c>
      <c r="O51" s="91"/>
      <c r="P51" s="106">
        <f t="shared" si="148"/>
        <v>0</v>
      </c>
      <c r="Q51" s="71"/>
      <c r="R51" s="106">
        <f t="shared" si="149"/>
        <v>0</v>
      </c>
      <c r="S51" s="91"/>
      <c r="T51" s="106">
        <f t="shared" si="150"/>
        <v>0</v>
      </c>
      <c r="U51" s="91"/>
      <c r="V51" s="106">
        <f t="shared" si="151"/>
        <v>0</v>
      </c>
      <c r="W51" s="91"/>
      <c r="X51" s="106">
        <f t="shared" si="152"/>
        <v>0</v>
      </c>
      <c r="Y51" s="71">
        <v>0</v>
      </c>
      <c r="Z51" s="71"/>
      <c r="AA51" s="71">
        <v>30</v>
      </c>
      <c r="AB51" s="106">
        <f t="shared" si="153"/>
        <v>2855518.2920880001</v>
      </c>
      <c r="AC51" s="90">
        <v>0</v>
      </c>
      <c r="AD51" s="106">
        <f t="shared" si="154"/>
        <v>0</v>
      </c>
      <c r="AE51" s="71">
        <v>0</v>
      </c>
      <c r="AF51" s="106">
        <f t="shared" si="155"/>
        <v>0</v>
      </c>
      <c r="AG51" s="71"/>
      <c r="AH51" s="106">
        <f t="shared" si="156"/>
        <v>0</v>
      </c>
      <c r="AI51" s="91"/>
      <c r="AJ51" s="106">
        <f t="shared" si="157"/>
        <v>0</v>
      </c>
      <c r="AK51" s="91"/>
      <c r="AL51" s="71"/>
      <c r="AM51" s="91"/>
      <c r="AN51" s="106">
        <f t="shared" si="158"/>
        <v>0</v>
      </c>
      <c r="AO51" s="91"/>
      <c r="AP51" s="106">
        <f t="shared" si="159"/>
        <v>0</v>
      </c>
      <c r="AQ51" s="71"/>
      <c r="AR51" s="106">
        <f t="shared" si="160"/>
        <v>0</v>
      </c>
      <c r="AS51" s="91"/>
      <c r="AT51" s="106">
        <f t="shared" si="161"/>
        <v>0</v>
      </c>
      <c r="AU51" s="91"/>
      <c r="AV51" s="106">
        <f t="shared" si="162"/>
        <v>0</v>
      </c>
      <c r="AW51" s="91"/>
      <c r="AX51" s="106"/>
      <c r="AY51" s="91">
        <v>0</v>
      </c>
      <c r="AZ51" s="106">
        <f t="shared" si="163"/>
        <v>0</v>
      </c>
      <c r="BA51" s="223">
        <f>42</f>
        <v>42</v>
      </c>
      <c r="BB51" s="106">
        <f t="shared" si="164"/>
        <v>4003645.6831694394</v>
      </c>
      <c r="BC51" s="145"/>
      <c r="BD51" s="106">
        <f t="shared" si="165"/>
        <v>0</v>
      </c>
      <c r="BE51" s="71"/>
      <c r="BF51" s="106">
        <f t="shared" si="166"/>
        <v>0</v>
      </c>
      <c r="BG51" s="91"/>
      <c r="BH51" s="106">
        <f t="shared" si="167"/>
        <v>0</v>
      </c>
      <c r="BI51" s="91"/>
      <c r="BJ51" s="106">
        <f t="shared" si="168"/>
        <v>0</v>
      </c>
      <c r="BK51" s="92">
        <v>0</v>
      </c>
      <c r="BL51" s="106"/>
      <c r="BM51" s="91"/>
      <c r="BN51" s="106">
        <f t="shared" si="169"/>
        <v>0</v>
      </c>
      <c r="BO51" s="91"/>
      <c r="BP51" s="106"/>
      <c r="BQ51" s="71"/>
      <c r="BR51" s="106">
        <f t="shared" si="170"/>
        <v>0</v>
      </c>
      <c r="BS51" s="91"/>
      <c r="BT51" s="106">
        <f t="shared" si="171"/>
        <v>0</v>
      </c>
      <c r="BU51" s="91"/>
      <c r="BV51" s="106">
        <f t="shared" si="172"/>
        <v>0</v>
      </c>
      <c r="BW51" s="91"/>
      <c r="BX51" s="106">
        <f t="shared" si="173"/>
        <v>0</v>
      </c>
      <c r="BY51" s="71"/>
      <c r="BZ51" s="106">
        <f t="shared" si="174"/>
        <v>0</v>
      </c>
      <c r="CA51" s="91"/>
      <c r="CB51" s="106">
        <f t="shared" si="175"/>
        <v>0</v>
      </c>
      <c r="CC51" s="91"/>
      <c r="CD51" s="106">
        <f t="shared" si="176"/>
        <v>0</v>
      </c>
      <c r="CE51" s="71"/>
      <c r="CF51" s="71"/>
      <c r="CG51" s="71"/>
      <c r="CH51" s="71"/>
      <c r="CI51" s="94"/>
      <c r="CJ51" s="94"/>
      <c r="CK51" s="94"/>
      <c r="CL51" s="106">
        <f t="shared" si="177"/>
        <v>0</v>
      </c>
      <c r="CM51" s="95">
        <f t="shared" si="178"/>
        <v>72</v>
      </c>
      <c r="CN51" s="95">
        <f t="shared" si="178"/>
        <v>6859163.9752574395</v>
      </c>
      <c r="CO51" s="71">
        <v>79</v>
      </c>
      <c r="CP51" s="72">
        <v>7519531.5024983995</v>
      </c>
      <c r="CQ51" s="96">
        <v>151</v>
      </c>
      <c r="CR51" s="96">
        <v>14378695.477755839</v>
      </c>
    </row>
    <row r="52" spans="1:96" s="3" customFormat="1" ht="30" customHeight="1" x14ac:dyDescent="0.25">
      <c r="A52" s="121"/>
      <c r="B52" s="121">
        <v>31</v>
      </c>
      <c r="C52" s="149" t="s">
        <v>150</v>
      </c>
      <c r="D52" s="102" t="s">
        <v>151</v>
      </c>
      <c r="E52" s="84">
        <v>17622</v>
      </c>
      <c r="F52" s="149">
        <v>5.77</v>
      </c>
      <c r="G52" s="218">
        <v>6.1999999999999998E-3</v>
      </c>
      <c r="H52" s="87">
        <v>1</v>
      </c>
      <c r="I52" s="147">
        <v>1.4</v>
      </c>
      <c r="J52" s="136">
        <v>1.68</v>
      </c>
      <c r="K52" s="136">
        <v>2.23</v>
      </c>
      <c r="L52" s="137">
        <v>2.57</v>
      </c>
      <c r="M52" s="90">
        <v>0</v>
      </c>
      <c r="N52" s="106">
        <f t="shared" si="147"/>
        <v>0</v>
      </c>
      <c r="O52" s="91"/>
      <c r="P52" s="106">
        <f t="shared" si="148"/>
        <v>0</v>
      </c>
      <c r="Q52" s="71"/>
      <c r="R52" s="106">
        <f t="shared" si="149"/>
        <v>0</v>
      </c>
      <c r="S52" s="91"/>
      <c r="T52" s="106">
        <f t="shared" si="150"/>
        <v>0</v>
      </c>
      <c r="U52" s="91"/>
      <c r="V52" s="106">
        <f t="shared" si="151"/>
        <v>0</v>
      </c>
      <c r="W52" s="91"/>
      <c r="X52" s="106">
        <f t="shared" si="152"/>
        <v>0</v>
      </c>
      <c r="Y52" s="71"/>
      <c r="Z52" s="71"/>
      <c r="AA52" s="71">
        <v>80</v>
      </c>
      <c r="AB52" s="106">
        <f t="shared" si="153"/>
        <v>8154488.3016959997</v>
      </c>
      <c r="AC52" s="90"/>
      <c r="AD52" s="106">
        <f t="shared" si="154"/>
        <v>0</v>
      </c>
      <c r="AE52" s="71"/>
      <c r="AF52" s="106">
        <f t="shared" si="155"/>
        <v>0</v>
      </c>
      <c r="AG52" s="71"/>
      <c r="AH52" s="106">
        <f t="shared" si="156"/>
        <v>0</v>
      </c>
      <c r="AI52" s="91"/>
      <c r="AJ52" s="106">
        <f t="shared" si="157"/>
        <v>0</v>
      </c>
      <c r="AK52" s="91"/>
      <c r="AL52" s="71"/>
      <c r="AM52" s="91"/>
      <c r="AN52" s="106">
        <f t="shared" si="158"/>
        <v>0</v>
      </c>
      <c r="AO52" s="91"/>
      <c r="AP52" s="106">
        <f t="shared" si="159"/>
        <v>0</v>
      </c>
      <c r="AQ52" s="71"/>
      <c r="AR52" s="106">
        <f t="shared" si="160"/>
        <v>0</v>
      </c>
      <c r="AS52" s="91"/>
      <c r="AT52" s="106">
        <f t="shared" si="161"/>
        <v>0</v>
      </c>
      <c r="AU52" s="91"/>
      <c r="AV52" s="106">
        <f t="shared" si="162"/>
        <v>0</v>
      </c>
      <c r="AW52" s="91"/>
      <c r="AX52" s="106"/>
      <c r="AY52" s="91">
        <v>0</v>
      </c>
      <c r="AZ52" s="106">
        <f t="shared" si="163"/>
        <v>0</v>
      </c>
      <c r="BA52" s="223">
        <v>12</v>
      </c>
      <c r="BB52" s="106">
        <f t="shared" si="164"/>
        <v>1225291.4209324799</v>
      </c>
      <c r="BC52" s="145"/>
      <c r="BD52" s="106">
        <f t="shared" si="165"/>
        <v>0</v>
      </c>
      <c r="BE52" s="71"/>
      <c r="BF52" s="106">
        <f t="shared" si="166"/>
        <v>0</v>
      </c>
      <c r="BG52" s="91"/>
      <c r="BH52" s="106">
        <f t="shared" si="167"/>
        <v>0</v>
      </c>
      <c r="BI52" s="91"/>
      <c r="BJ52" s="106">
        <f t="shared" si="168"/>
        <v>0</v>
      </c>
      <c r="BK52" s="92"/>
      <c r="BL52" s="106"/>
      <c r="BM52" s="91"/>
      <c r="BN52" s="106">
        <f t="shared" si="169"/>
        <v>0</v>
      </c>
      <c r="BO52" s="91"/>
      <c r="BP52" s="106"/>
      <c r="BQ52" s="71"/>
      <c r="BR52" s="106">
        <f t="shared" si="170"/>
        <v>0</v>
      </c>
      <c r="BS52" s="91"/>
      <c r="BT52" s="106">
        <f t="shared" si="171"/>
        <v>0</v>
      </c>
      <c r="BU52" s="91"/>
      <c r="BV52" s="106">
        <f t="shared" si="172"/>
        <v>0</v>
      </c>
      <c r="BW52" s="91"/>
      <c r="BX52" s="106">
        <f t="shared" si="173"/>
        <v>0</v>
      </c>
      <c r="BY52" s="71"/>
      <c r="BZ52" s="106">
        <f t="shared" si="174"/>
        <v>0</v>
      </c>
      <c r="CA52" s="91"/>
      <c r="CB52" s="106">
        <f t="shared" si="175"/>
        <v>0</v>
      </c>
      <c r="CC52" s="91"/>
      <c r="CD52" s="106">
        <f t="shared" si="176"/>
        <v>0</v>
      </c>
      <c r="CE52" s="71"/>
      <c r="CF52" s="71"/>
      <c r="CG52" s="71"/>
      <c r="CH52" s="71"/>
      <c r="CI52" s="94"/>
      <c r="CJ52" s="94"/>
      <c r="CK52" s="94"/>
      <c r="CL52" s="106">
        <f t="shared" si="177"/>
        <v>0</v>
      </c>
      <c r="CM52" s="95">
        <f t="shared" si="178"/>
        <v>92</v>
      </c>
      <c r="CN52" s="95">
        <f t="shared" si="178"/>
        <v>9379779.7226284798</v>
      </c>
      <c r="CO52" s="71">
        <v>84</v>
      </c>
      <c r="CP52" s="72">
        <v>8562212.7167807985</v>
      </c>
      <c r="CQ52" s="96">
        <v>176</v>
      </c>
      <c r="CR52" s="96">
        <v>17941992.439409278</v>
      </c>
    </row>
    <row r="53" spans="1:96" s="3" customFormat="1" ht="30" customHeight="1" x14ac:dyDescent="0.25">
      <c r="A53" s="121"/>
      <c r="B53" s="121">
        <v>32</v>
      </c>
      <c r="C53" s="149" t="s">
        <v>152</v>
      </c>
      <c r="D53" s="102" t="s">
        <v>153</v>
      </c>
      <c r="E53" s="84">
        <v>17622</v>
      </c>
      <c r="F53" s="149">
        <v>7.65</v>
      </c>
      <c r="G53" s="218">
        <v>5.7000000000000002E-3</v>
      </c>
      <c r="H53" s="87">
        <v>1</v>
      </c>
      <c r="I53" s="147">
        <v>1.4</v>
      </c>
      <c r="J53" s="136">
        <v>1.68</v>
      </c>
      <c r="K53" s="136">
        <v>2.23</v>
      </c>
      <c r="L53" s="137">
        <v>2.57</v>
      </c>
      <c r="M53" s="90">
        <v>0</v>
      </c>
      <c r="N53" s="106">
        <f t="shared" si="147"/>
        <v>0</v>
      </c>
      <c r="O53" s="91"/>
      <c r="P53" s="106">
        <f t="shared" si="148"/>
        <v>0</v>
      </c>
      <c r="Q53" s="71"/>
      <c r="R53" s="106">
        <f t="shared" si="149"/>
        <v>0</v>
      </c>
      <c r="S53" s="91"/>
      <c r="T53" s="106">
        <f t="shared" si="150"/>
        <v>0</v>
      </c>
      <c r="U53" s="91"/>
      <c r="V53" s="106">
        <f t="shared" si="151"/>
        <v>0</v>
      </c>
      <c r="W53" s="91"/>
      <c r="X53" s="106">
        <f t="shared" si="152"/>
        <v>0</v>
      </c>
      <c r="Y53" s="71"/>
      <c r="Z53" s="71"/>
      <c r="AA53" s="71">
        <v>0</v>
      </c>
      <c r="AB53" s="106">
        <f t="shared" si="153"/>
        <v>0</v>
      </c>
      <c r="AC53" s="90"/>
      <c r="AD53" s="106">
        <f t="shared" si="154"/>
        <v>0</v>
      </c>
      <c r="AE53" s="71"/>
      <c r="AF53" s="106">
        <f t="shared" si="155"/>
        <v>0</v>
      </c>
      <c r="AG53" s="71"/>
      <c r="AH53" s="106">
        <f t="shared" si="156"/>
        <v>0</v>
      </c>
      <c r="AI53" s="91"/>
      <c r="AJ53" s="106">
        <f t="shared" si="157"/>
        <v>0</v>
      </c>
      <c r="AK53" s="91"/>
      <c r="AL53" s="71"/>
      <c r="AM53" s="91"/>
      <c r="AN53" s="106">
        <f t="shared" si="158"/>
        <v>0</v>
      </c>
      <c r="AO53" s="91"/>
      <c r="AP53" s="106">
        <f t="shared" si="159"/>
        <v>0</v>
      </c>
      <c r="AQ53" s="71"/>
      <c r="AR53" s="106">
        <f t="shared" si="160"/>
        <v>0</v>
      </c>
      <c r="AS53" s="91"/>
      <c r="AT53" s="106">
        <f t="shared" si="161"/>
        <v>0</v>
      </c>
      <c r="AU53" s="91"/>
      <c r="AV53" s="106">
        <f t="shared" si="162"/>
        <v>0</v>
      </c>
      <c r="AW53" s="91"/>
      <c r="AX53" s="106"/>
      <c r="AY53" s="91">
        <v>0</v>
      </c>
      <c r="AZ53" s="106">
        <f t="shared" si="163"/>
        <v>0</v>
      </c>
      <c r="BA53" s="71"/>
      <c r="BB53" s="106">
        <f t="shared" si="164"/>
        <v>0</v>
      </c>
      <c r="BC53" s="145"/>
      <c r="BD53" s="106">
        <f t="shared" si="165"/>
        <v>0</v>
      </c>
      <c r="BE53" s="71"/>
      <c r="BF53" s="106">
        <f t="shared" si="166"/>
        <v>0</v>
      </c>
      <c r="BG53" s="91"/>
      <c r="BH53" s="106">
        <f t="shared" si="167"/>
        <v>0</v>
      </c>
      <c r="BI53" s="91"/>
      <c r="BJ53" s="106">
        <f t="shared" si="168"/>
        <v>0</v>
      </c>
      <c r="BK53" s="92"/>
      <c r="BL53" s="106"/>
      <c r="BM53" s="91"/>
      <c r="BN53" s="106">
        <f t="shared" si="169"/>
        <v>0</v>
      </c>
      <c r="BO53" s="91"/>
      <c r="BP53" s="106"/>
      <c r="BQ53" s="71"/>
      <c r="BR53" s="106">
        <f t="shared" si="170"/>
        <v>0</v>
      </c>
      <c r="BS53" s="91"/>
      <c r="BT53" s="106">
        <f t="shared" si="171"/>
        <v>0</v>
      </c>
      <c r="BU53" s="91"/>
      <c r="BV53" s="106">
        <f t="shared" si="172"/>
        <v>0</v>
      </c>
      <c r="BW53" s="91"/>
      <c r="BX53" s="106">
        <f t="shared" si="173"/>
        <v>0</v>
      </c>
      <c r="BY53" s="71"/>
      <c r="BZ53" s="106">
        <f t="shared" si="174"/>
        <v>0</v>
      </c>
      <c r="CA53" s="91"/>
      <c r="CB53" s="106">
        <f t="shared" si="175"/>
        <v>0</v>
      </c>
      <c r="CC53" s="91"/>
      <c r="CD53" s="106">
        <f t="shared" si="176"/>
        <v>0</v>
      </c>
      <c r="CE53" s="71"/>
      <c r="CF53" s="71"/>
      <c r="CG53" s="71"/>
      <c r="CH53" s="71"/>
      <c r="CI53" s="94"/>
      <c r="CJ53" s="94"/>
      <c r="CK53" s="94"/>
      <c r="CL53" s="106">
        <f t="shared" si="177"/>
        <v>0</v>
      </c>
      <c r="CM53" s="95">
        <f t="shared" si="178"/>
        <v>0</v>
      </c>
      <c r="CN53" s="95">
        <f t="shared" si="178"/>
        <v>0</v>
      </c>
      <c r="CO53" s="71">
        <v>0</v>
      </c>
      <c r="CP53" s="72">
        <v>0</v>
      </c>
      <c r="CQ53" s="96">
        <v>0</v>
      </c>
      <c r="CR53" s="96">
        <v>0</v>
      </c>
    </row>
    <row r="54" spans="1:96" s="3" customFormat="1" ht="30" customHeight="1" x14ac:dyDescent="0.25">
      <c r="A54" s="121"/>
      <c r="B54" s="121">
        <v>33</v>
      </c>
      <c r="C54" s="149" t="s">
        <v>154</v>
      </c>
      <c r="D54" s="211" t="s">
        <v>155</v>
      </c>
      <c r="E54" s="84">
        <v>17622</v>
      </c>
      <c r="F54" s="149">
        <v>9.58</v>
      </c>
      <c r="G54" s="218">
        <v>4.3E-3</v>
      </c>
      <c r="H54" s="87">
        <v>1</v>
      </c>
      <c r="I54" s="147">
        <v>1.4</v>
      </c>
      <c r="J54" s="136">
        <v>1.68</v>
      </c>
      <c r="K54" s="136">
        <v>2.23</v>
      </c>
      <c r="L54" s="137">
        <v>2.57</v>
      </c>
      <c r="M54" s="90"/>
      <c r="N54" s="106">
        <f t="shared" si="147"/>
        <v>0</v>
      </c>
      <c r="O54" s="91"/>
      <c r="P54" s="106">
        <f t="shared" si="148"/>
        <v>0</v>
      </c>
      <c r="Q54" s="71"/>
      <c r="R54" s="106">
        <f t="shared" si="149"/>
        <v>0</v>
      </c>
      <c r="S54" s="91"/>
      <c r="T54" s="106">
        <f t="shared" si="150"/>
        <v>0</v>
      </c>
      <c r="U54" s="91"/>
      <c r="V54" s="106">
        <f t="shared" si="151"/>
        <v>0</v>
      </c>
      <c r="W54" s="91"/>
      <c r="X54" s="106">
        <f t="shared" si="152"/>
        <v>0</v>
      </c>
      <c r="Y54" s="71"/>
      <c r="Z54" s="71"/>
      <c r="AA54" s="71"/>
      <c r="AB54" s="106">
        <f t="shared" si="153"/>
        <v>0</v>
      </c>
      <c r="AC54" s="90"/>
      <c r="AD54" s="106">
        <f t="shared" si="154"/>
        <v>0</v>
      </c>
      <c r="AE54" s="71"/>
      <c r="AF54" s="106">
        <f t="shared" si="155"/>
        <v>0</v>
      </c>
      <c r="AG54" s="71"/>
      <c r="AH54" s="106">
        <f t="shared" si="156"/>
        <v>0</v>
      </c>
      <c r="AI54" s="91"/>
      <c r="AJ54" s="106">
        <f t="shared" si="157"/>
        <v>0</v>
      </c>
      <c r="AK54" s="91"/>
      <c r="AL54" s="71"/>
      <c r="AM54" s="91"/>
      <c r="AN54" s="106">
        <f t="shared" si="158"/>
        <v>0</v>
      </c>
      <c r="AO54" s="91"/>
      <c r="AP54" s="106">
        <f t="shared" si="159"/>
        <v>0</v>
      </c>
      <c r="AQ54" s="71"/>
      <c r="AR54" s="106">
        <f t="shared" si="160"/>
        <v>0</v>
      </c>
      <c r="AS54" s="91"/>
      <c r="AT54" s="106">
        <f t="shared" si="161"/>
        <v>0</v>
      </c>
      <c r="AU54" s="91"/>
      <c r="AV54" s="106">
        <f t="shared" si="162"/>
        <v>0</v>
      </c>
      <c r="AW54" s="91"/>
      <c r="AX54" s="106"/>
      <c r="AY54" s="91"/>
      <c r="AZ54" s="106">
        <f t="shared" si="163"/>
        <v>0</v>
      </c>
      <c r="BA54" s="223">
        <v>14</v>
      </c>
      <c r="BB54" s="106">
        <f t="shared" si="164"/>
        <v>2370373.40475936</v>
      </c>
      <c r="BC54" s="145"/>
      <c r="BD54" s="106">
        <f t="shared" si="165"/>
        <v>0</v>
      </c>
      <c r="BE54" s="71"/>
      <c r="BF54" s="106">
        <f t="shared" si="166"/>
        <v>0</v>
      </c>
      <c r="BG54" s="91"/>
      <c r="BH54" s="106">
        <f t="shared" si="167"/>
        <v>0</v>
      </c>
      <c r="BI54" s="91"/>
      <c r="BJ54" s="106">
        <f t="shared" si="168"/>
        <v>0</v>
      </c>
      <c r="BK54" s="92"/>
      <c r="BL54" s="106"/>
      <c r="BM54" s="91"/>
      <c r="BN54" s="106">
        <f t="shared" si="169"/>
        <v>0</v>
      </c>
      <c r="BO54" s="91"/>
      <c r="BP54" s="106"/>
      <c r="BQ54" s="71"/>
      <c r="BR54" s="106">
        <f t="shared" si="170"/>
        <v>0</v>
      </c>
      <c r="BS54" s="91"/>
      <c r="BT54" s="106">
        <f t="shared" si="171"/>
        <v>0</v>
      </c>
      <c r="BU54" s="91"/>
      <c r="BV54" s="106">
        <f t="shared" si="172"/>
        <v>0</v>
      </c>
      <c r="BW54" s="91"/>
      <c r="BX54" s="106">
        <f t="shared" si="173"/>
        <v>0</v>
      </c>
      <c r="BY54" s="71"/>
      <c r="BZ54" s="106">
        <f t="shared" si="174"/>
        <v>0</v>
      </c>
      <c r="CA54" s="91"/>
      <c r="CB54" s="106">
        <f t="shared" si="175"/>
        <v>0</v>
      </c>
      <c r="CC54" s="91"/>
      <c r="CD54" s="106">
        <f t="shared" si="176"/>
        <v>0</v>
      </c>
      <c r="CE54" s="71"/>
      <c r="CF54" s="71"/>
      <c r="CG54" s="71"/>
      <c r="CH54" s="71"/>
      <c r="CI54" s="94"/>
      <c r="CJ54" s="94"/>
      <c r="CK54" s="94"/>
      <c r="CL54" s="106">
        <f t="shared" si="177"/>
        <v>0</v>
      </c>
      <c r="CM54" s="95">
        <f t="shared" si="178"/>
        <v>14</v>
      </c>
      <c r="CN54" s="95">
        <f t="shared" si="178"/>
        <v>2370373.40475936</v>
      </c>
      <c r="CO54" s="71"/>
      <c r="CP54" s="72"/>
      <c r="CQ54" s="96"/>
      <c r="CR54" s="96"/>
    </row>
    <row r="55" spans="1:96" s="3" customFormat="1" ht="30" customHeight="1" x14ac:dyDescent="0.25">
      <c r="A55" s="121"/>
      <c r="B55" s="121">
        <v>34</v>
      </c>
      <c r="C55" s="149" t="s">
        <v>156</v>
      </c>
      <c r="D55" s="211" t="s">
        <v>157</v>
      </c>
      <c r="E55" s="84">
        <v>17622</v>
      </c>
      <c r="F55" s="149">
        <v>13.1</v>
      </c>
      <c r="G55" s="218">
        <v>3.0000000000000001E-3</v>
      </c>
      <c r="H55" s="87">
        <v>1</v>
      </c>
      <c r="I55" s="147">
        <v>1.4</v>
      </c>
      <c r="J55" s="136">
        <v>1.68</v>
      </c>
      <c r="K55" s="136">
        <v>2.23</v>
      </c>
      <c r="L55" s="137">
        <v>2.57</v>
      </c>
      <c r="M55" s="90"/>
      <c r="N55" s="106">
        <f t="shared" si="147"/>
        <v>0</v>
      </c>
      <c r="O55" s="91"/>
      <c r="P55" s="106">
        <f t="shared" si="148"/>
        <v>0</v>
      </c>
      <c r="Q55" s="71"/>
      <c r="R55" s="106">
        <f t="shared" si="149"/>
        <v>0</v>
      </c>
      <c r="S55" s="91"/>
      <c r="T55" s="106">
        <f t="shared" si="150"/>
        <v>0</v>
      </c>
      <c r="U55" s="91"/>
      <c r="V55" s="106">
        <f t="shared" si="151"/>
        <v>0</v>
      </c>
      <c r="W55" s="91"/>
      <c r="X55" s="106">
        <f t="shared" si="152"/>
        <v>0</v>
      </c>
      <c r="Y55" s="71"/>
      <c r="Z55" s="71"/>
      <c r="AA55" s="71"/>
      <c r="AB55" s="106">
        <f t="shared" si="153"/>
        <v>0</v>
      </c>
      <c r="AC55" s="90"/>
      <c r="AD55" s="106">
        <f t="shared" si="154"/>
        <v>0</v>
      </c>
      <c r="AE55" s="71"/>
      <c r="AF55" s="106">
        <f t="shared" si="155"/>
        <v>0</v>
      </c>
      <c r="AG55" s="71"/>
      <c r="AH55" s="106">
        <f t="shared" si="156"/>
        <v>0</v>
      </c>
      <c r="AI55" s="91"/>
      <c r="AJ55" s="106">
        <f t="shared" si="157"/>
        <v>0</v>
      </c>
      <c r="AK55" s="91"/>
      <c r="AL55" s="71"/>
      <c r="AM55" s="91"/>
      <c r="AN55" s="106">
        <f t="shared" si="158"/>
        <v>0</v>
      </c>
      <c r="AO55" s="91"/>
      <c r="AP55" s="106">
        <f t="shared" si="159"/>
        <v>0</v>
      </c>
      <c r="AQ55" s="71"/>
      <c r="AR55" s="106">
        <f t="shared" si="160"/>
        <v>0</v>
      </c>
      <c r="AS55" s="91"/>
      <c r="AT55" s="106">
        <f t="shared" si="161"/>
        <v>0</v>
      </c>
      <c r="AU55" s="91"/>
      <c r="AV55" s="106">
        <f t="shared" si="162"/>
        <v>0</v>
      </c>
      <c r="AW55" s="91"/>
      <c r="AX55" s="106"/>
      <c r="AY55" s="91"/>
      <c r="AZ55" s="106">
        <f t="shared" si="163"/>
        <v>0</v>
      </c>
      <c r="BA55" s="71"/>
      <c r="BB55" s="106">
        <f t="shared" si="164"/>
        <v>0</v>
      </c>
      <c r="BC55" s="145"/>
      <c r="BD55" s="106">
        <f t="shared" si="165"/>
        <v>0</v>
      </c>
      <c r="BE55" s="71"/>
      <c r="BF55" s="106">
        <f t="shared" si="166"/>
        <v>0</v>
      </c>
      <c r="BG55" s="91"/>
      <c r="BH55" s="106">
        <f t="shared" si="167"/>
        <v>0</v>
      </c>
      <c r="BI55" s="91"/>
      <c r="BJ55" s="106">
        <f t="shared" si="168"/>
        <v>0</v>
      </c>
      <c r="BK55" s="92"/>
      <c r="BL55" s="106"/>
      <c r="BM55" s="91"/>
      <c r="BN55" s="106">
        <f t="shared" si="169"/>
        <v>0</v>
      </c>
      <c r="BO55" s="91"/>
      <c r="BP55" s="106"/>
      <c r="BQ55" s="71"/>
      <c r="BR55" s="106">
        <f t="shared" si="170"/>
        <v>0</v>
      </c>
      <c r="BS55" s="91"/>
      <c r="BT55" s="106">
        <f t="shared" si="171"/>
        <v>0</v>
      </c>
      <c r="BU55" s="91"/>
      <c r="BV55" s="106">
        <f t="shared" si="172"/>
        <v>0</v>
      </c>
      <c r="BW55" s="91"/>
      <c r="BX55" s="106">
        <f t="shared" si="173"/>
        <v>0</v>
      </c>
      <c r="BY55" s="71"/>
      <c r="BZ55" s="106">
        <f t="shared" si="174"/>
        <v>0</v>
      </c>
      <c r="CA55" s="91"/>
      <c r="CB55" s="106">
        <f t="shared" si="175"/>
        <v>0</v>
      </c>
      <c r="CC55" s="91"/>
      <c r="CD55" s="106">
        <f t="shared" si="176"/>
        <v>0</v>
      </c>
      <c r="CE55" s="71"/>
      <c r="CF55" s="71"/>
      <c r="CG55" s="71"/>
      <c r="CH55" s="71"/>
      <c r="CI55" s="94"/>
      <c r="CJ55" s="94"/>
      <c r="CK55" s="94"/>
      <c r="CL55" s="106">
        <f t="shared" si="177"/>
        <v>0</v>
      </c>
      <c r="CM55" s="95">
        <f t="shared" si="178"/>
        <v>0</v>
      </c>
      <c r="CN55" s="95">
        <f t="shared" si="178"/>
        <v>0</v>
      </c>
      <c r="CO55" s="71"/>
      <c r="CP55" s="72"/>
      <c r="CQ55" s="96"/>
      <c r="CR55" s="96"/>
    </row>
    <row r="56" spans="1:96" s="3" customFormat="1" ht="22.5" customHeight="1" x14ac:dyDescent="0.25">
      <c r="A56" s="121"/>
      <c r="B56" s="121">
        <v>35</v>
      </c>
      <c r="C56" s="122" t="s">
        <v>158</v>
      </c>
      <c r="D56" s="102" t="s">
        <v>159</v>
      </c>
      <c r="E56" s="84">
        <v>17622</v>
      </c>
      <c r="F56" s="85">
        <v>0.97</v>
      </c>
      <c r="G56" s="86"/>
      <c r="H56" s="87">
        <v>1</v>
      </c>
      <c r="I56" s="88">
        <v>1.4</v>
      </c>
      <c r="J56" s="88">
        <v>1.68</v>
      </c>
      <c r="K56" s="88">
        <v>2.23</v>
      </c>
      <c r="L56" s="89">
        <v>2.57</v>
      </c>
      <c r="M56" s="90">
        <v>0</v>
      </c>
      <c r="N56" s="71">
        <f t="shared" ref="N56:N60" si="179">SUM(M56*$E56*$F56*$H56*$I56*$N$9)</f>
        <v>0</v>
      </c>
      <c r="O56" s="91"/>
      <c r="P56" s="71">
        <f>SUM(O56*$E56*$F56*$H56*$I56*$P$9)</f>
        <v>0</v>
      </c>
      <c r="Q56" s="71"/>
      <c r="R56" s="71">
        <f>SUM(Q56*$E56*$F56*$H56*$I56*$R$9)</f>
        <v>0</v>
      </c>
      <c r="S56" s="91"/>
      <c r="T56" s="71">
        <f>SUM(S56*$E56*$F56*$H56*$I56*$T$9)</f>
        <v>0</v>
      </c>
      <c r="U56" s="91"/>
      <c r="V56" s="71">
        <f>SUM(U56*$E56*$F56*$H56*$I56*$V$9)</f>
        <v>0</v>
      </c>
      <c r="W56" s="91"/>
      <c r="X56" s="71"/>
      <c r="Y56" s="71"/>
      <c r="Z56" s="71">
        <f>SUM(Y56*$E56*$F56*$H56*$I56*$Z$9)</f>
        <v>0</v>
      </c>
      <c r="AA56" s="71">
        <v>8</v>
      </c>
      <c r="AB56" s="71">
        <f>SUM(AA56*$E56*$F56*$H56*$I56*$AB$9)</f>
        <v>191445.408</v>
      </c>
      <c r="AC56" s="71">
        <v>0</v>
      </c>
      <c r="AD56" s="71">
        <f>SUM(AC56*$E56*$F56*$H56*$J56*$AD$9)</f>
        <v>0</v>
      </c>
      <c r="AE56" s="71"/>
      <c r="AF56" s="71">
        <f>SUM(AE56*$E56*$F56*$H56*$J56*$AF$9)</f>
        <v>0</v>
      </c>
      <c r="AG56" s="71"/>
      <c r="AH56" s="71">
        <f>SUM(AG56*$E56*$F56*$H56*$I56*$AH$9)</f>
        <v>0</v>
      </c>
      <c r="AI56" s="91"/>
      <c r="AJ56" s="71">
        <f>SUM(AI56*$E56*$F56*$H56*$I56*$AJ$9)</f>
        <v>0</v>
      </c>
      <c r="AK56" s="91"/>
      <c r="AL56" s="71"/>
      <c r="AM56" s="91"/>
      <c r="AN56" s="71">
        <f>SUM(AM56*$E56*$F56*$H56*$I56*$AN$9)</f>
        <v>0</v>
      </c>
      <c r="AO56" s="91"/>
      <c r="AP56" s="71">
        <f>SUM(AO56*$E56*$F56*$H56*$I56*$AP$9)</f>
        <v>0</v>
      </c>
      <c r="AQ56" s="71"/>
      <c r="AR56" s="71">
        <f>SUM(AQ56*$E56*$F56*$H56*$I56*$AR$9)</f>
        <v>0</v>
      </c>
      <c r="AS56" s="91"/>
      <c r="AT56" s="71">
        <f>SUM(AS56*$E56*$F56*$H56*$I56*$AT$9)</f>
        <v>0</v>
      </c>
      <c r="AU56" s="91"/>
      <c r="AV56" s="71">
        <f>SUM(AU56*$E56*$F56*$H56*$I56*$AV$9)</f>
        <v>0</v>
      </c>
      <c r="AW56" s="91"/>
      <c r="AX56" s="71">
        <f>SUM(AW56*$E56*$F56*$H56*$I56*$AX$9)</f>
        <v>0</v>
      </c>
      <c r="AY56" s="71">
        <v>7</v>
      </c>
      <c r="AZ56" s="71">
        <f>SUM(AY56*$E56*$F56*$H56*$I56*$AZ$9)</f>
        <v>167514.73199999999</v>
      </c>
      <c r="BA56" s="71">
        <v>2</v>
      </c>
      <c r="BB56" s="71">
        <f>SUM(BA56*$E56*$F56*$H56*$J56*$BB$9)</f>
        <v>57433.6224</v>
      </c>
      <c r="BC56" s="138"/>
      <c r="BD56" s="71">
        <f>SUM(BC56*$E56*$F56*$H56*$J56*$BD$9)</f>
        <v>0</v>
      </c>
      <c r="BE56" s="71"/>
      <c r="BF56" s="71">
        <f>SUM(BE56*$E56*$F56*$H56*$J56*$BF$9)</f>
        <v>0</v>
      </c>
      <c r="BG56" s="71"/>
      <c r="BH56" s="71">
        <f>SUM(BG56*$E56*$F56*$H56*$J56*$BH$9)</f>
        <v>0</v>
      </c>
      <c r="BI56" s="71"/>
      <c r="BJ56" s="71">
        <f>SUM(BI56*$E56*$F56*$H56*$J56*$BJ$9)</f>
        <v>0</v>
      </c>
      <c r="BK56" s="92"/>
      <c r="BL56" s="71"/>
      <c r="BM56" s="91"/>
      <c r="BN56" s="71">
        <f>SUM(BM56*$E56*$F56*$H56*$J56*$BN$9)</f>
        <v>0</v>
      </c>
      <c r="BO56" s="91"/>
      <c r="BP56" s="71">
        <f>SUM(BO56*$E56*$F56*$H56*$J56*$BP$9)</f>
        <v>0</v>
      </c>
      <c r="BQ56" s="71">
        <v>3</v>
      </c>
      <c r="BR56" s="71">
        <f>SUM(BQ56*$E56*$F56*$H56*$J56*$BR$9)</f>
        <v>86150.433599999989</v>
      </c>
      <c r="BS56" s="91"/>
      <c r="BT56" s="71">
        <f>SUM(BS56*$E56*$F56*$H56*$J56*$BT$9)</f>
        <v>0</v>
      </c>
      <c r="BU56" s="91"/>
      <c r="BV56" s="71">
        <f>SUM(BU56*$E56*$F56*$H56*$J56*$BV$9)</f>
        <v>0</v>
      </c>
      <c r="BW56" s="71"/>
      <c r="BX56" s="71">
        <f>(BW56*$E56*$F56*$H56*$J56*BX$9)</f>
        <v>0</v>
      </c>
      <c r="BY56" s="71"/>
      <c r="BZ56" s="71">
        <f t="shared" ref="BZ56:BZ60" si="180">(BY56*$E56*$F56*$H56*$J56*BZ$9)</f>
        <v>0</v>
      </c>
      <c r="CA56" s="130"/>
      <c r="CB56" s="71">
        <f t="shared" ref="CB56:CB60" si="181">(CA56*$E56*$F56*$H56*$K56*CB$9)</f>
        <v>0</v>
      </c>
      <c r="CC56" s="71">
        <v>2</v>
      </c>
      <c r="CD56" s="71">
        <f t="shared" ref="CD56:CD60" si="182">(CC56*$E56*$F56*$H56*$L56*CD$9)</f>
        <v>87859.767599999992</v>
      </c>
      <c r="CE56" s="71"/>
      <c r="CF56" s="71">
        <f t="shared" ref="CF56:CF60" si="183">(CE56*$E56*$F56*$H56*$J56*CF$9)</f>
        <v>0</v>
      </c>
      <c r="CG56" s="71"/>
      <c r="CH56" s="71">
        <f t="shared" ref="CH56:CH60" si="184">(CG56*$E56*$F56*$H56*$I56*CH$9)</f>
        <v>0</v>
      </c>
      <c r="CI56" s="94"/>
      <c r="CJ56" s="94"/>
      <c r="CK56" s="94"/>
      <c r="CL56" s="94"/>
      <c r="CM56" s="95">
        <f t="shared" si="178"/>
        <v>22</v>
      </c>
      <c r="CN56" s="95">
        <f t="shared" si="178"/>
        <v>590403.96360000002</v>
      </c>
      <c r="CO56" s="71">
        <v>333</v>
      </c>
      <c r="CP56" s="72">
        <v>8095063.9571999991</v>
      </c>
      <c r="CQ56" s="96">
        <v>355</v>
      </c>
      <c r="CR56" s="96">
        <v>8685467.9207999986</v>
      </c>
    </row>
    <row r="57" spans="1:96" s="3" customFormat="1" ht="30" customHeight="1" x14ac:dyDescent="0.25">
      <c r="A57" s="121"/>
      <c r="B57" s="121">
        <v>36</v>
      </c>
      <c r="C57" s="122" t="s">
        <v>160</v>
      </c>
      <c r="D57" s="102" t="s">
        <v>161</v>
      </c>
      <c r="E57" s="84">
        <v>17622</v>
      </c>
      <c r="F57" s="85">
        <v>1.1599999999999999</v>
      </c>
      <c r="G57" s="86"/>
      <c r="H57" s="87">
        <v>1</v>
      </c>
      <c r="I57" s="88">
        <v>1.4</v>
      </c>
      <c r="J57" s="88">
        <v>1.68</v>
      </c>
      <c r="K57" s="88">
        <v>2.23</v>
      </c>
      <c r="L57" s="89">
        <v>2.57</v>
      </c>
      <c r="M57" s="90">
        <v>0</v>
      </c>
      <c r="N57" s="71">
        <f t="shared" si="179"/>
        <v>0</v>
      </c>
      <c r="O57" s="91">
        <v>0</v>
      </c>
      <c r="P57" s="71">
        <f>SUM(O57*$E57*$F57*$H57*$I57*$P$9)</f>
        <v>0</v>
      </c>
      <c r="Q57" s="71">
        <v>0</v>
      </c>
      <c r="R57" s="71">
        <f>SUM(Q57*$E57*$F57*$H57*$I57*$R$9)</f>
        <v>0</v>
      </c>
      <c r="S57" s="91">
        <v>0</v>
      </c>
      <c r="T57" s="71">
        <f>SUM(S57*$E57*$F57*$H57*$I57*$T$9)</f>
        <v>0</v>
      </c>
      <c r="U57" s="91">
        <v>0</v>
      </c>
      <c r="V57" s="71">
        <f>SUM(U57*$E57*$F57*$H57*$I57*$V$9)</f>
        <v>0</v>
      </c>
      <c r="W57" s="93"/>
      <c r="X57" s="71"/>
      <c r="Y57" s="71"/>
      <c r="Z57" s="71">
        <f>SUM(Y57*$E57*$F57*$H57*$I57*$Z$9)</f>
        <v>0</v>
      </c>
      <c r="AA57" s="71">
        <v>0</v>
      </c>
      <c r="AB57" s="71">
        <f>SUM(AA57*$E57*$F57*$H57*$I57*$AB$9)</f>
        <v>0</v>
      </c>
      <c r="AC57" s="71">
        <v>0</v>
      </c>
      <c r="AD57" s="71">
        <f>SUM(AC57*$E57*$F57*$H57*$J57*$AD$9)</f>
        <v>0</v>
      </c>
      <c r="AE57" s="130">
        <v>3</v>
      </c>
      <c r="AF57" s="71">
        <f>SUM(AE57*$E57*$F57*$H57*$J57*$AF$9)</f>
        <v>103025.26079999999</v>
      </c>
      <c r="AG57" s="71"/>
      <c r="AH57" s="71">
        <f>SUM(AG57*$E57*$F57*$H57*$I57*$AH$9)</f>
        <v>0</v>
      </c>
      <c r="AI57" s="91">
        <v>0</v>
      </c>
      <c r="AJ57" s="71">
        <f>SUM(AI57*$E57*$F57*$H57*$I57*$AJ$9)</f>
        <v>0</v>
      </c>
      <c r="AK57" s="91"/>
      <c r="AL57" s="71"/>
      <c r="AM57" s="91"/>
      <c r="AN57" s="71">
        <f>SUM(AM57*$E57*$F57*$H57*$I57*$AN$9)</f>
        <v>0</v>
      </c>
      <c r="AO57" s="91"/>
      <c r="AP57" s="71">
        <f>SUM(AO57*$E57*$F57*$H57*$I57*$AP$9)</f>
        <v>0</v>
      </c>
      <c r="AQ57" s="71">
        <v>0</v>
      </c>
      <c r="AR57" s="71">
        <f>SUM(AQ57*$E57*$F57*$H57*$I57*$AR$9)</f>
        <v>0</v>
      </c>
      <c r="AS57" s="91">
        <v>0</v>
      </c>
      <c r="AT57" s="71">
        <f>SUM(AS57*$E57*$F57*$H57*$I57*$AT$9)</f>
        <v>0</v>
      </c>
      <c r="AU57" s="91">
        <v>0</v>
      </c>
      <c r="AV57" s="71">
        <f>SUM(AU57*$E57*$F57*$H57*$I57*$AV$9)</f>
        <v>0</v>
      </c>
      <c r="AW57" s="91">
        <v>0</v>
      </c>
      <c r="AX57" s="71">
        <f>SUM(AW57*$E57*$F57*$H57*$I57*$AX$9)</f>
        <v>0</v>
      </c>
      <c r="AY57" s="71">
        <v>0</v>
      </c>
      <c r="AZ57" s="71">
        <f>SUM(AY57*$E57*$F57*$H57*$I57*$AZ$9)</f>
        <v>0</v>
      </c>
      <c r="BA57" s="71">
        <v>0</v>
      </c>
      <c r="BB57" s="71">
        <f>SUM(BA57*$E57*$F57*$H57*$J57*$BB$9)</f>
        <v>0</v>
      </c>
      <c r="BC57" s="138">
        <v>0</v>
      </c>
      <c r="BD57" s="71">
        <f>SUM(BC57*$E57*$F57*$H57*$J57*$BD$9)</f>
        <v>0</v>
      </c>
      <c r="BE57" s="71">
        <v>0</v>
      </c>
      <c r="BF57" s="71">
        <f>SUM(BE57*$E57*$F57*$H57*$J57*$BF$9)</f>
        <v>0</v>
      </c>
      <c r="BG57" s="71">
        <v>0</v>
      </c>
      <c r="BH57" s="71">
        <f>SUM(BG57*$E57*$F57*$H57*$J57*$BH$9)</f>
        <v>0</v>
      </c>
      <c r="BI57" s="71"/>
      <c r="BJ57" s="71">
        <f>SUM(BI57*$E57*$F57*$H57*$J57*$BJ$9)</f>
        <v>0</v>
      </c>
      <c r="BK57" s="92">
        <v>0</v>
      </c>
      <c r="BL57" s="71"/>
      <c r="BM57" s="91">
        <v>0</v>
      </c>
      <c r="BN57" s="71">
        <f>SUM(BM57*$E57*$F57*$H57*$J57*$BN$9)</f>
        <v>0</v>
      </c>
      <c r="BO57" s="91"/>
      <c r="BP57" s="71">
        <f>SUM(BO57*$E57*$F57*$H57*$J57*$BP$9)</f>
        <v>0</v>
      </c>
      <c r="BQ57" s="71">
        <v>0</v>
      </c>
      <c r="BR57" s="71">
        <f>SUM(BQ57*$E57*$F57*$H57*$J57*$BR$9)</f>
        <v>0</v>
      </c>
      <c r="BS57" s="91">
        <v>0</v>
      </c>
      <c r="BT57" s="71">
        <f>SUM(BS57*$E57*$F57*$H57*$J57*$BT$9)</f>
        <v>0</v>
      </c>
      <c r="BU57" s="91"/>
      <c r="BV57" s="71">
        <f>SUM(BU57*$E57*$F57*$H57*$J57*$BV$9)</f>
        <v>0</v>
      </c>
      <c r="BW57" s="71"/>
      <c r="BX57" s="71">
        <f>(BW57*$E57*$F57*$H57*$J57*BX$9)</f>
        <v>0</v>
      </c>
      <c r="BY57" s="71">
        <v>2</v>
      </c>
      <c r="BZ57" s="71">
        <f t="shared" si="180"/>
        <v>68683.507199999993</v>
      </c>
      <c r="CA57" s="71">
        <v>50</v>
      </c>
      <c r="CB57" s="71">
        <f t="shared" si="181"/>
        <v>2279229.4799999995</v>
      </c>
      <c r="CC57" s="91">
        <v>0</v>
      </c>
      <c r="CD57" s="71">
        <f t="shared" si="182"/>
        <v>0</v>
      </c>
      <c r="CE57" s="71"/>
      <c r="CF57" s="71">
        <f t="shared" si="183"/>
        <v>0</v>
      </c>
      <c r="CG57" s="71"/>
      <c r="CH57" s="71">
        <f t="shared" si="184"/>
        <v>0</v>
      </c>
      <c r="CI57" s="94"/>
      <c r="CJ57" s="94"/>
      <c r="CK57" s="94"/>
      <c r="CL57" s="94"/>
      <c r="CM57" s="95">
        <f t="shared" si="178"/>
        <v>55</v>
      </c>
      <c r="CN57" s="95">
        <f t="shared" si="178"/>
        <v>2450938.2479999997</v>
      </c>
      <c r="CO57" s="71">
        <v>14</v>
      </c>
      <c r="CP57" s="72">
        <v>463613.67359999998</v>
      </c>
      <c r="CQ57" s="96">
        <v>69</v>
      </c>
      <c r="CR57" s="96">
        <v>2914551.9215999995</v>
      </c>
    </row>
    <row r="58" spans="1:96" s="3" customFormat="1" ht="18.75" customHeight="1" x14ac:dyDescent="0.25">
      <c r="A58" s="121"/>
      <c r="B58" s="121">
        <v>37</v>
      </c>
      <c r="C58" s="122" t="s">
        <v>162</v>
      </c>
      <c r="D58" s="102" t="s">
        <v>163</v>
      </c>
      <c r="E58" s="84">
        <v>17622</v>
      </c>
      <c r="F58" s="85">
        <v>0.97</v>
      </c>
      <c r="G58" s="86"/>
      <c r="H58" s="87">
        <v>1</v>
      </c>
      <c r="I58" s="88">
        <v>1.4</v>
      </c>
      <c r="J58" s="88">
        <v>1.68</v>
      </c>
      <c r="K58" s="88">
        <v>2.23</v>
      </c>
      <c r="L58" s="89">
        <v>2.57</v>
      </c>
      <c r="M58" s="90">
        <v>0</v>
      </c>
      <c r="N58" s="71">
        <f t="shared" si="179"/>
        <v>0</v>
      </c>
      <c r="O58" s="91"/>
      <c r="P58" s="71">
        <f>SUM(O58*$E58*$F58*$H58*$I58*$P$9)</f>
        <v>0</v>
      </c>
      <c r="Q58" s="71"/>
      <c r="R58" s="71">
        <f>SUM(Q58*$E58*$F58*$H58*$I58*$R$9)</f>
        <v>0</v>
      </c>
      <c r="S58" s="91"/>
      <c r="T58" s="71">
        <f>SUM(S58*$E58*$F58*$H58*$I58*$T$9)</f>
        <v>0</v>
      </c>
      <c r="U58" s="91"/>
      <c r="V58" s="71">
        <f>SUM(U58*$E58*$F58*$H58*$I58*$V$9)</f>
        <v>0</v>
      </c>
      <c r="W58" s="93"/>
      <c r="X58" s="71"/>
      <c r="Y58" s="71"/>
      <c r="Z58" s="71">
        <f>SUM(Y58*$E58*$F58*$H58*$I58*$Z$9)</f>
        <v>0</v>
      </c>
      <c r="AA58" s="71">
        <v>0</v>
      </c>
      <c r="AB58" s="71">
        <f>SUM(AA58*$E58*$F58*$H58*$I58*$AB$9)</f>
        <v>0</v>
      </c>
      <c r="AC58" s="71">
        <v>0</v>
      </c>
      <c r="AD58" s="71">
        <f>SUM(AC58*$E58*$F58*$H58*$J58*$AD$9)</f>
        <v>0</v>
      </c>
      <c r="AE58" s="71"/>
      <c r="AF58" s="71">
        <f>SUM(AE58*$E58*$F58*$H58*$J58*$AF$9)</f>
        <v>0</v>
      </c>
      <c r="AG58" s="71"/>
      <c r="AH58" s="71">
        <f>SUM(AG58*$E58*$F58*$H58*$I58*$AH$9)</f>
        <v>0</v>
      </c>
      <c r="AI58" s="91"/>
      <c r="AJ58" s="71">
        <f>SUM(AI58*$E58*$F58*$H58*$I58*$AJ$9)</f>
        <v>0</v>
      </c>
      <c r="AK58" s="91"/>
      <c r="AL58" s="71"/>
      <c r="AM58" s="91"/>
      <c r="AN58" s="71">
        <f>SUM(AM58*$E58*$F58*$H58*$I58*$AN$9)</f>
        <v>0</v>
      </c>
      <c r="AO58" s="91"/>
      <c r="AP58" s="71">
        <f>SUM(AO58*$E58*$F58*$H58*$I58*$AP$9)</f>
        <v>0</v>
      </c>
      <c r="AQ58" s="71"/>
      <c r="AR58" s="71">
        <f>SUM(AQ58*$E58*$F58*$H58*$I58*$AR$9)</f>
        <v>0</v>
      </c>
      <c r="AS58" s="91"/>
      <c r="AT58" s="71">
        <f>SUM(AS58*$E58*$F58*$H58*$I58*$AT$9)</f>
        <v>0</v>
      </c>
      <c r="AU58" s="91"/>
      <c r="AV58" s="71">
        <f>SUM(AU58*$E58*$F58*$H58*$I58*$AV$9)</f>
        <v>0</v>
      </c>
      <c r="AW58" s="91"/>
      <c r="AX58" s="71">
        <f>SUM(AW58*$E58*$F58*$H58*$I58*$AX$9)</f>
        <v>0</v>
      </c>
      <c r="AY58" s="71">
        <v>0</v>
      </c>
      <c r="AZ58" s="71">
        <f>SUM(AY58*$E58*$F58*$H58*$I58*$AZ$9)</f>
        <v>0</v>
      </c>
      <c r="BA58" s="71">
        <v>0</v>
      </c>
      <c r="BB58" s="71">
        <f>SUM(BA58*$E58*$F58*$H58*$J58*$BB$9)</f>
        <v>0</v>
      </c>
      <c r="BC58" s="138"/>
      <c r="BD58" s="71">
        <f>SUM(BC58*$E58*$F58*$H58*$J58*$BD$9)</f>
        <v>0</v>
      </c>
      <c r="BE58" s="71"/>
      <c r="BF58" s="71">
        <f>SUM(BE58*$E58*$F58*$H58*$J58*$BF$9)</f>
        <v>0</v>
      </c>
      <c r="BG58" s="71"/>
      <c r="BH58" s="71">
        <f>SUM(BG58*$E58*$F58*$H58*$J58*$BH$9)</f>
        <v>0</v>
      </c>
      <c r="BI58" s="71"/>
      <c r="BJ58" s="71">
        <f>SUM(BI58*$E58*$F58*$H58*$J58*$BJ$9)</f>
        <v>0</v>
      </c>
      <c r="BK58" s="92">
        <v>0</v>
      </c>
      <c r="BL58" s="71"/>
      <c r="BM58" s="91"/>
      <c r="BN58" s="71">
        <f>SUM(BM58*$E58*$F58*$H58*$J58*$BN$9)</f>
        <v>0</v>
      </c>
      <c r="BO58" s="91"/>
      <c r="BP58" s="71">
        <f>SUM(BO58*$E58*$F58*$H58*$J58*$BP$9)</f>
        <v>0</v>
      </c>
      <c r="BQ58" s="71">
        <v>0</v>
      </c>
      <c r="BR58" s="71">
        <f>SUM(BQ58*$E58*$F58*$H58*$J58*$BR$9)</f>
        <v>0</v>
      </c>
      <c r="BS58" s="91"/>
      <c r="BT58" s="71">
        <f>SUM(BS58*$E58*$F58*$H58*$J58*$BT$9)</f>
        <v>0</v>
      </c>
      <c r="BU58" s="91"/>
      <c r="BV58" s="71">
        <f>SUM(BU58*$E58*$F58*$H58*$J58*$BV$9)</f>
        <v>0</v>
      </c>
      <c r="BW58" s="71"/>
      <c r="BX58" s="71">
        <f>(BW58*$E58*$F58*$H58*$J58*BX$9)</f>
        <v>0</v>
      </c>
      <c r="BY58" s="71">
        <v>3</v>
      </c>
      <c r="BZ58" s="71">
        <f t="shared" si="180"/>
        <v>86150.433599999989</v>
      </c>
      <c r="CA58" s="71"/>
      <c r="CB58" s="71">
        <f t="shared" si="181"/>
        <v>0</v>
      </c>
      <c r="CC58" s="91"/>
      <c r="CD58" s="71">
        <f t="shared" si="182"/>
        <v>0</v>
      </c>
      <c r="CE58" s="71"/>
      <c r="CF58" s="71">
        <f t="shared" si="183"/>
        <v>0</v>
      </c>
      <c r="CG58" s="71"/>
      <c r="CH58" s="71">
        <f t="shared" si="184"/>
        <v>0</v>
      </c>
      <c r="CI58" s="94"/>
      <c r="CJ58" s="94"/>
      <c r="CK58" s="94"/>
      <c r="CL58" s="94"/>
      <c r="CM58" s="95">
        <f t="shared" si="178"/>
        <v>3</v>
      </c>
      <c r="CN58" s="95">
        <f t="shared" si="178"/>
        <v>86150.433599999989</v>
      </c>
      <c r="CO58" s="71">
        <v>115</v>
      </c>
      <c r="CP58" s="72">
        <v>2785530.6864</v>
      </c>
      <c r="CQ58" s="96">
        <v>118</v>
      </c>
      <c r="CR58" s="96">
        <v>2871681.12</v>
      </c>
    </row>
    <row r="59" spans="1:96" s="3" customFormat="1" ht="30" customHeight="1" x14ac:dyDescent="0.25">
      <c r="A59" s="121"/>
      <c r="B59" s="121">
        <v>38</v>
      </c>
      <c r="C59" s="122" t="s">
        <v>164</v>
      </c>
      <c r="D59" s="83" t="s">
        <v>165</v>
      </c>
      <c r="E59" s="84">
        <v>17622</v>
      </c>
      <c r="F59" s="85">
        <v>0.52</v>
      </c>
      <c r="G59" s="86"/>
      <c r="H59" s="214">
        <v>0.95</v>
      </c>
      <c r="I59" s="88">
        <v>1.4</v>
      </c>
      <c r="J59" s="88">
        <v>1.68</v>
      </c>
      <c r="K59" s="88">
        <v>2.23</v>
      </c>
      <c r="L59" s="89">
        <v>2.57</v>
      </c>
      <c r="M59" s="90">
        <v>2</v>
      </c>
      <c r="N59" s="71">
        <f t="shared" si="179"/>
        <v>24374.750399999997</v>
      </c>
      <c r="O59" s="91">
        <v>0</v>
      </c>
      <c r="P59" s="71">
        <f>SUM(O59*$E59*$F59*$H59*$I59*$P$9)</f>
        <v>0</v>
      </c>
      <c r="Q59" s="71">
        <v>0</v>
      </c>
      <c r="R59" s="71">
        <f>SUM(Q59*$E59*$F59*$H59*$I59*$R$9)</f>
        <v>0</v>
      </c>
      <c r="S59" s="91">
        <v>0</v>
      </c>
      <c r="T59" s="71">
        <f>SUM(S59*$E59*$F59*$H59*$I59*$T$9)</f>
        <v>0</v>
      </c>
      <c r="U59" s="91">
        <v>0</v>
      </c>
      <c r="V59" s="71">
        <f>SUM(U59*$E59*$F59*$H59*$I59*$V$9)</f>
        <v>0</v>
      </c>
      <c r="W59" s="91"/>
      <c r="X59" s="71"/>
      <c r="Y59" s="71">
        <v>0</v>
      </c>
      <c r="Z59" s="71">
        <f>SUM(Y59*$E59*$F59*$H59*$I59*$Z$9)</f>
        <v>0</v>
      </c>
      <c r="AA59" s="71">
        <v>0</v>
      </c>
      <c r="AB59" s="71">
        <f>SUM(AA59*$E59*$F59*$H59*$I59*$AB$9)</f>
        <v>0</v>
      </c>
      <c r="AC59" s="71">
        <v>0</v>
      </c>
      <c r="AD59" s="71">
        <f>SUM(AC59*$E59*$F59*$H59*$J59*$AD$9)</f>
        <v>0</v>
      </c>
      <c r="AE59" s="130">
        <v>45</v>
      </c>
      <c r="AF59" s="71">
        <f>SUM(AE59*$E59*$F59*$H59*$J59*$AF$9)</f>
        <v>658118.26079999993</v>
      </c>
      <c r="AG59" s="71"/>
      <c r="AH59" s="71">
        <f>SUM(AG59*$E59*$F59*$H59*$I59*$AH$9)</f>
        <v>0</v>
      </c>
      <c r="AI59" s="91"/>
      <c r="AJ59" s="71">
        <f>SUM(AI59*$E59*$F59*$H59*$I59*$AJ$9)</f>
        <v>0</v>
      </c>
      <c r="AK59" s="91"/>
      <c r="AL59" s="71"/>
      <c r="AM59" s="91"/>
      <c r="AN59" s="71">
        <f>SUM(AM59*$E59*$F59*$H59*$I59*$AN$9)</f>
        <v>0</v>
      </c>
      <c r="AO59" s="91"/>
      <c r="AP59" s="71">
        <f>SUM(AO59*$E59*$F59*$H59*$I59*$AP$9)</f>
        <v>0</v>
      </c>
      <c r="AQ59" s="71"/>
      <c r="AR59" s="71">
        <f>SUM(AQ59*$E59*$F59*$H59*$I59*$AR$9)</f>
        <v>0</v>
      </c>
      <c r="AS59" s="91">
        <v>0</v>
      </c>
      <c r="AT59" s="71">
        <f>SUM(AS59*$E59*$F59*$H59*$I59*$AT$9)</f>
        <v>0</v>
      </c>
      <c r="AU59" s="91">
        <v>0</v>
      </c>
      <c r="AV59" s="71">
        <f>SUM(AU59*$E59*$F59*$H59*$I59*$AV$9)</f>
        <v>0</v>
      </c>
      <c r="AW59" s="71"/>
      <c r="AX59" s="71">
        <f>SUM(AW59*$E59*$F59*$H59*$I59*$AX$9)</f>
        <v>0</v>
      </c>
      <c r="AY59" s="71">
        <v>2</v>
      </c>
      <c r="AZ59" s="71">
        <f>SUM(AY59*$E59*$F59*$H59*$I59*$AZ$9)</f>
        <v>24374.750399999997</v>
      </c>
      <c r="BA59" s="71">
        <v>15</v>
      </c>
      <c r="BB59" s="71">
        <f>SUM(BA59*$E59*$F59*$H59*$J59*$BB$9)</f>
        <v>219372.7536</v>
      </c>
      <c r="BC59" s="145">
        <v>70</v>
      </c>
      <c r="BD59" s="71">
        <f>SUM(BC59*$E59*$F59*$H59*$J59*$BD$9)</f>
        <v>1023739.5168</v>
      </c>
      <c r="BE59" s="71"/>
      <c r="BF59" s="71">
        <f>SUM(BE59*$E59*$F59*$H59*$J59*$BF$9)</f>
        <v>0</v>
      </c>
      <c r="BG59" s="91"/>
      <c r="BH59" s="71">
        <f>SUM(BG59*$E59*$F59*$H59*$J59*$BH$9)</f>
        <v>0</v>
      </c>
      <c r="BI59" s="71"/>
      <c r="BJ59" s="71">
        <f>SUM(BI59*$E59*$F59*$H59*$J59*$BJ$9)</f>
        <v>0</v>
      </c>
      <c r="BK59" s="92"/>
      <c r="BL59" s="71"/>
      <c r="BM59" s="71"/>
      <c r="BN59" s="71">
        <f>SUM(BM59*$E59*$F59*$H59*$J59*$BN$9)</f>
        <v>0</v>
      </c>
      <c r="BO59" s="91"/>
      <c r="BP59" s="71">
        <f>SUM(BO59*$E59*$F59*$H59*$J59*$BP$9)</f>
        <v>0</v>
      </c>
      <c r="BQ59" s="71">
        <v>3</v>
      </c>
      <c r="BR59" s="71">
        <f>SUM(BQ59*$E59*$F59*$H59*$J59*$BR$9)</f>
        <v>43874.550719999999</v>
      </c>
      <c r="BS59" s="71">
        <v>1</v>
      </c>
      <c r="BT59" s="71">
        <f>SUM(BS59*$E59*$F59*$H59*$J59*$BT$9)</f>
        <v>14624.85024</v>
      </c>
      <c r="BU59" s="91"/>
      <c r="BV59" s="71">
        <f>SUM(BU59*$E59*$F59*$H59*$J59*$BV$9)</f>
        <v>0</v>
      </c>
      <c r="BW59" s="71"/>
      <c r="BX59" s="71">
        <f>(BW59*$E59*$F59*$H59*$J59*BX$9)</f>
        <v>0</v>
      </c>
      <c r="BY59" s="71">
        <v>5</v>
      </c>
      <c r="BZ59" s="71">
        <f t="shared" si="180"/>
        <v>73124.251199999999</v>
      </c>
      <c r="CA59" s="130"/>
      <c r="CB59" s="71">
        <f t="shared" si="181"/>
        <v>0</v>
      </c>
      <c r="CC59" s="93"/>
      <c r="CD59" s="71">
        <f t="shared" si="182"/>
        <v>0</v>
      </c>
      <c r="CE59" s="71"/>
      <c r="CF59" s="71">
        <f t="shared" si="183"/>
        <v>0</v>
      </c>
      <c r="CG59" s="71"/>
      <c r="CH59" s="71">
        <f t="shared" si="184"/>
        <v>0</v>
      </c>
      <c r="CI59" s="94"/>
      <c r="CJ59" s="94"/>
      <c r="CK59" s="94"/>
      <c r="CL59" s="94"/>
      <c r="CM59" s="95">
        <f t="shared" si="178"/>
        <v>143</v>
      </c>
      <c r="CN59" s="95">
        <f t="shared" si="178"/>
        <v>2081603.6841600002</v>
      </c>
      <c r="CO59" s="71">
        <v>49</v>
      </c>
      <c r="CP59" s="72">
        <v>650370.57227999996</v>
      </c>
      <c r="CQ59" s="96">
        <v>192</v>
      </c>
      <c r="CR59" s="96">
        <v>2731974.2564400001</v>
      </c>
    </row>
    <row r="60" spans="1:96" s="3" customFormat="1" ht="30" customHeight="1" x14ac:dyDescent="0.25">
      <c r="A60" s="121"/>
      <c r="B60" s="121">
        <v>39</v>
      </c>
      <c r="C60" s="122" t="s">
        <v>166</v>
      </c>
      <c r="D60" s="83" t="s">
        <v>167</v>
      </c>
      <c r="E60" s="84">
        <v>17622</v>
      </c>
      <c r="F60" s="85">
        <v>0.65</v>
      </c>
      <c r="G60" s="86"/>
      <c r="H60" s="214">
        <v>0.95</v>
      </c>
      <c r="I60" s="88">
        <v>1.4</v>
      </c>
      <c r="J60" s="88">
        <v>1.68</v>
      </c>
      <c r="K60" s="88">
        <v>2.23</v>
      </c>
      <c r="L60" s="89">
        <v>2.57</v>
      </c>
      <c r="M60" s="90">
        <v>2</v>
      </c>
      <c r="N60" s="71">
        <f t="shared" si="179"/>
        <v>30468.438000000002</v>
      </c>
      <c r="O60" s="97"/>
      <c r="P60" s="71">
        <f>SUM(O60*$E60*$F60*$H60*$I60*$P$9)</f>
        <v>0</v>
      </c>
      <c r="Q60" s="90"/>
      <c r="R60" s="71">
        <f>SUM(Q60*$E60*$F60*$H60*$I60*$R$9)</f>
        <v>0</v>
      </c>
      <c r="S60" s="97"/>
      <c r="T60" s="71">
        <f>SUM(S60*$E60*$F60*$H60*$I60*$T$9)</f>
        <v>0</v>
      </c>
      <c r="U60" s="97"/>
      <c r="V60" s="71">
        <f>SUM(U60*$E60*$F60*$H60*$I60*$V$9)</f>
        <v>0</v>
      </c>
      <c r="W60" s="91"/>
      <c r="X60" s="71"/>
      <c r="Y60" s="97">
        <v>0</v>
      </c>
      <c r="Z60" s="71">
        <f>SUM(Y60*$E60*$F60*$H60*$I60*$Z$9)</f>
        <v>0</v>
      </c>
      <c r="AA60" s="90">
        <v>0</v>
      </c>
      <c r="AB60" s="71">
        <f>SUM(AA60*$E60*$F60*$H60*$I60*$AB$9)</f>
        <v>0</v>
      </c>
      <c r="AC60" s="90">
        <v>0</v>
      </c>
      <c r="AD60" s="71">
        <f>SUM(AC60*$E60*$F60*$H60*$J60*$AD$9)</f>
        <v>0</v>
      </c>
      <c r="AE60" s="90">
        <v>0</v>
      </c>
      <c r="AF60" s="71">
        <f>SUM(AE60*$E60*$F60*$H60*$J60*$AF$9)</f>
        <v>0</v>
      </c>
      <c r="AG60" s="90"/>
      <c r="AH60" s="71">
        <f>SUM(AG60*$E60*$F60*$H60*$I60*$AH$9)</f>
        <v>0</v>
      </c>
      <c r="AI60" s="97"/>
      <c r="AJ60" s="71">
        <f>SUM(AI60*$E60*$F60*$H60*$I60*$AJ$9)</f>
        <v>0</v>
      </c>
      <c r="AK60" s="97"/>
      <c r="AL60" s="71"/>
      <c r="AM60" s="97"/>
      <c r="AN60" s="71">
        <f>SUM(AM60*$E60*$F60*$H60*$I60*$AN$9)</f>
        <v>0</v>
      </c>
      <c r="AO60" s="97"/>
      <c r="AP60" s="71">
        <f>SUM(AO60*$E60*$F60*$H60*$I60*$AP$9)</f>
        <v>0</v>
      </c>
      <c r="AQ60" s="90"/>
      <c r="AR60" s="71">
        <f>SUM(AQ60*$E60*$F60*$H60*$I60*$AR$9)</f>
        <v>0</v>
      </c>
      <c r="AS60" s="97"/>
      <c r="AT60" s="71">
        <f>SUM(AS60*$E60*$F60*$H60*$I60*$AT$9)</f>
        <v>0</v>
      </c>
      <c r="AU60" s="97"/>
      <c r="AV60" s="71">
        <f>SUM(AU60*$E60*$F60*$H60*$I60*$AV$9)</f>
        <v>0</v>
      </c>
      <c r="AW60" s="97"/>
      <c r="AX60" s="71">
        <f>SUM(AW60*$E60*$F60*$H60*$I60*$AX$9)</f>
        <v>0</v>
      </c>
      <c r="AY60" s="90">
        <v>113</v>
      </c>
      <c r="AZ60" s="71">
        <f>SUM(AY60*$E60*$F60*$H60*$I60*$AZ$9)</f>
        <v>1721466.747</v>
      </c>
      <c r="BA60" s="90">
        <v>10</v>
      </c>
      <c r="BB60" s="71">
        <f>SUM(BA60*$E60*$F60*$H60*$J60*$BB$9)</f>
        <v>182810.62799999997</v>
      </c>
      <c r="BC60" s="148">
        <v>90</v>
      </c>
      <c r="BD60" s="71">
        <f>SUM(BC60*$E60*$F60*$H60*$J60*$BD$9)</f>
        <v>1645295.6519999998</v>
      </c>
      <c r="BE60" s="90"/>
      <c r="BF60" s="71">
        <f>SUM(BE60*$E60*$F60*$H60*$J60*$BF$9)</f>
        <v>0</v>
      </c>
      <c r="BG60" s="125"/>
      <c r="BH60" s="71">
        <f>SUM(BG60*$E60*$F60*$H60*$J60*$BH$9)</f>
        <v>0</v>
      </c>
      <c r="BI60" s="90">
        <v>63</v>
      </c>
      <c r="BJ60" s="71">
        <f>SUM(BI60*$E60*$F60*$H60*$J60*$BJ$9)</f>
        <v>1151706.9564</v>
      </c>
      <c r="BK60" s="99">
        <v>0</v>
      </c>
      <c r="BL60" s="71"/>
      <c r="BM60" s="135"/>
      <c r="BN60" s="71">
        <f>SUM(BM60*$E60*$F60*$H60*$J60*$BN$9)</f>
        <v>0</v>
      </c>
      <c r="BO60" s="97"/>
      <c r="BP60" s="71">
        <f>SUM(BO60*$E60*$F60*$H60*$J60*$BP$9)</f>
        <v>0</v>
      </c>
      <c r="BQ60" s="90">
        <v>2</v>
      </c>
      <c r="BR60" s="71">
        <f>SUM(BQ60*$E60*$F60*$H60*$J60*$BR$9)</f>
        <v>36562.125599999999</v>
      </c>
      <c r="BS60" s="90">
        <v>5</v>
      </c>
      <c r="BT60" s="71">
        <f>SUM(BS60*$E60*$F60*$H60*$J60*$BT$9)</f>
        <v>91405.313999999984</v>
      </c>
      <c r="BU60" s="97"/>
      <c r="BV60" s="71">
        <f>SUM(BU60*$E60*$F60*$H60*$J60*$BV$9)</f>
        <v>0</v>
      </c>
      <c r="BW60" s="90">
        <v>8</v>
      </c>
      <c r="BX60" s="71">
        <f>(BW60*$E60*$F60*$H60*$J60*BX$9)</f>
        <v>146248.5024</v>
      </c>
      <c r="BY60" s="71"/>
      <c r="BZ60" s="71">
        <f t="shared" si="180"/>
        <v>0</v>
      </c>
      <c r="CA60" s="90"/>
      <c r="CB60" s="71">
        <f t="shared" si="181"/>
        <v>0</v>
      </c>
      <c r="CC60" s="97"/>
      <c r="CD60" s="71">
        <f t="shared" si="182"/>
        <v>0</v>
      </c>
      <c r="CE60" s="71"/>
      <c r="CF60" s="71">
        <f t="shared" si="183"/>
        <v>0</v>
      </c>
      <c r="CG60" s="71"/>
      <c r="CH60" s="71">
        <f t="shared" si="184"/>
        <v>0</v>
      </c>
      <c r="CI60" s="94"/>
      <c r="CJ60" s="94"/>
      <c r="CK60" s="94"/>
      <c r="CL60" s="94"/>
      <c r="CM60" s="95">
        <f t="shared" si="178"/>
        <v>293</v>
      </c>
      <c r="CN60" s="95">
        <f t="shared" si="178"/>
        <v>5005964.3633999992</v>
      </c>
      <c r="CO60" s="71">
        <v>3731</v>
      </c>
      <c r="CP60" s="72">
        <v>57509176.724999994</v>
      </c>
      <c r="CQ60" s="96">
        <v>4024</v>
      </c>
      <c r="CR60" s="96">
        <v>62515141.088399991</v>
      </c>
    </row>
    <row r="61" spans="1:96" s="3" customFormat="1" ht="30" customHeight="1" x14ac:dyDescent="0.25">
      <c r="A61" s="121"/>
      <c r="B61" s="121">
        <v>40</v>
      </c>
      <c r="C61" s="149" t="s">
        <v>168</v>
      </c>
      <c r="D61" s="150" t="s">
        <v>169</v>
      </c>
      <c r="E61" s="84">
        <v>17622</v>
      </c>
      <c r="F61" s="149">
        <v>1.01</v>
      </c>
      <c r="G61" s="218">
        <v>0.90549999999999997</v>
      </c>
      <c r="H61" s="87">
        <v>1</v>
      </c>
      <c r="I61" s="88">
        <v>1.4</v>
      </c>
      <c r="J61" s="88">
        <v>1.68</v>
      </c>
      <c r="K61" s="88">
        <v>2.23</v>
      </c>
      <c r="L61" s="89">
        <v>2.57</v>
      </c>
      <c r="M61" s="90">
        <v>0</v>
      </c>
      <c r="N61" s="106">
        <f t="shared" ref="N61:N62" si="185">(M61*$E61*$F61*((1-$G61)+$G61*$I61*$H61))</f>
        <v>0</v>
      </c>
      <c r="O61" s="97"/>
      <c r="P61" s="106">
        <f t="shared" ref="P61:P62" si="186">(O61*$E61*$F61*((1-$G61)+$G61*$I61*$H61))</f>
        <v>0</v>
      </c>
      <c r="Q61" s="90"/>
      <c r="R61" s="106">
        <f t="shared" ref="R61:R62" si="187">(Q61*$E61*$F61*((1-$G61)+$G61*$I61*$H61))</f>
        <v>0</v>
      </c>
      <c r="S61" s="97"/>
      <c r="T61" s="106">
        <f t="shared" ref="T61:T62" si="188">(S61*$E61*$F61*((1-$G61)+$G61*$I61*$H61))</f>
        <v>0</v>
      </c>
      <c r="U61" s="97"/>
      <c r="V61" s="106">
        <f t="shared" ref="V61:V62" si="189">(U61*$E61*$F61*((1-$G61)+$G61*$I61*$H61))</f>
        <v>0</v>
      </c>
      <c r="W61" s="97"/>
      <c r="X61" s="106">
        <f t="shared" ref="X61:X62" si="190">(W61*$E61*$F61*((1-$G61)+$G61*$I61*$H61))</f>
        <v>0</v>
      </c>
      <c r="Y61" s="97"/>
      <c r="Z61" s="90"/>
      <c r="AA61" s="90">
        <v>0</v>
      </c>
      <c r="AB61" s="106">
        <f t="shared" ref="AB61:AB62" si="191">(AA61*$E61*$F61*((1-$G61)+$G61*$I61*$H61))</f>
        <v>0</v>
      </c>
      <c r="AC61" s="90"/>
      <c r="AD61" s="106">
        <f t="shared" ref="AD61:AD62" si="192">(AC61*$E61*$F61*((1-$G61)+$G61*$J61*$H61))</f>
        <v>0</v>
      </c>
      <c r="AE61" s="90"/>
      <c r="AF61" s="106">
        <f t="shared" ref="AF61:AF62" si="193">(AE61*$E61*$F61*((1-$G61)+$G61*$J61*$H61))</f>
        <v>0</v>
      </c>
      <c r="AG61" s="90"/>
      <c r="AH61" s="106">
        <f t="shared" ref="AH61:AH62" si="194">(AG61*$E61*$F61*((1-$G61)+$G61*$I61*$H61))</f>
        <v>0</v>
      </c>
      <c r="AI61" s="97"/>
      <c r="AJ61" s="106">
        <f t="shared" ref="AJ61:AJ62" si="195">(AI61*$E61*$F61*((1-$G61)+$G61*$I61*$H61))</f>
        <v>0</v>
      </c>
      <c r="AK61" s="97"/>
      <c r="AL61" s="90"/>
      <c r="AM61" s="97"/>
      <c r="AN61" s="106">
        <f t="shared" ref="AN61:AN62" si="196">(AM61*$E61*$F61*((1-$G61)+$G61*$I61*$H61))</f>
        <v>0</v>
      </c>
      <c r="AO61" s="97"/>
      <c r="AP61" s="106">
        <f t="shared" ref="AP61:AP62" si="197">(AO61*$E61*$F61*((1-$G61)+$G61*$I61*$H61))</f>
        <v>0</v>
      </c>
      <c r="AQ61" s="90"/>
      <c r="AR61" s="106">
        <f t="shared" ref="AR61:AR62" si="198">(AQ61*$E61*$F61*((1-$G61)+$G61*$I61*$H61))</f>
        <v>0</v>
      </c>
      <c r="AS61" s="97"/>
      <c r="AT61" s="106">
        <f t="shared" ref="AT61:AT62" si="199">(AS61*$E61*$F61*((1-$G61)+$G61*$I61*$H61))</f>
        <v>0</v>
      </c>
      <c r="AU61" s="97"/>
      <c r="AV61" s="106">
        <f t="shared" ref="AV61:AV62" si="200">(AU61*$E61*$F61*((1-$G61)+$G61*$I61*$H61))</f>
        <v>0</v>
      </c>
      <c r="AW61" s="97"/>
      <c r="AX61" s="90"/>
      <c r="AY61" s="90">
        <v>0</v>
      </c>
      <c r="AZ61" s="106">
        <f t="shared" ref="AZ61:AZ62" si="201">(AY61*$E61*$F61*((1-$G61)+$G61*$I61*$H61))</f>
        <v>0</v>
      </c>
      <c r="BA61" s="90">
        <v>0</v>
      </c>
      <c r="BB61" s="106">
        <f t="shared" ref="BB61:BB62" si="202">(BA61*$E61*$F61*((1-$G61)+$G61*$J61*$H61))</f>
        <v>0</v>
      </c>
      <c r="BC61" s="148"/>
      <c r="BD61" s="106">
        <f t="shared" ref="BD61:BD62" si="203">(BC61*$E61*$F61*((1-$G61)+$G61*$J61*$H61))</f>
        <v>0</v>
      </c>
      <c r="BE61" s="90"/>
      <c r="BF61" s="106">
        <f t="shared" ref="BF61:BF62" si="204">(BE61*$E61*$F61*((1-$G61)+$G61*$J61*$H61))</f>
        <v>0</v>
      </c>
      <c r="BG61" s="125"/>
      <c r="BH61" s="106">
        <f t="shared" ref="BH61:BH62" si="205">(BG61*$E61*$F61*((1-$G61)+$G61*$J61*$H61))</f>
        <v>0</v>
      </c>
      <c r="BI61" s="90"/>
      <c r="BJ61" s="106">
        <f t="shared" ref="BJ61:BJ62" si="206">(BI61*$E61*$F61*((1-$G61)+$G61*$J61*$H61))</f>
        <v>0</v>
      </c>
      <c r="BK61" s="99"/>
      <c r="BL61" s="90"/>
      <c r="BM61" s="125"/>
      <c r="BN61" s="106">
        <f t="shared" ref="BN61:BN62" si="207">(BM61*$E61*$F61*((1-$G61)+$G61*$J61*$H61))</f>
        <v>0</v>
      </c>
      <c r="BO61" s="97"/>
      <c r="BP61" s="106"/>
      <c r="BQ61" s="90"/>
      <c r="BR61" s="106">
        <f t="shared" ref="BR61:BR62" si="208">(BQ61*$E61*$F61*((1-$G61)+$G61*$J61*$H61))</f>
        <v>0</v>
      </c>
      <c r="BS61" s="90"/>
      <c r="BT61" s="106">
        <f t="shared" ref="BT61:BT62" si="209">(BS61*$E61*$F61*((1-$G61)+$G61*$J61*$H61))</f>
        <v>0</v>
      </c>
      <c r="BU61" s="97"/>
      <c r="BV61" s="106">
        <f t="shared" ref="BV61:BV62" si="210">(BU61*$E61*$F61*((1-$G61)+$G61*$J61*$H61))</f>
        <v>0</v>
      </c>
      <c r="BW61" s="90"/>
      <c r="BX61" s="106">
        <f t="shared" ref="BX61:BX62" si="211">(BW61*$E61*$F61*((1-$G61)+$G61*$J61*$H61))</f>
        <v>0</v>
      </c>
      <c r="BY61" s="71"/>
      <c r="BZ61" s="106">
        <f t="shared" ref="BZ61:BZ62" si="212">(BY61*$E61*$F61*((1-$G61)+$G61*$J61*$H61))</f>
        <v>0</v>
      </c>
      <c r="CA61" s="90"/>
      <c r="CB61" s="106">
        <f t="shared" ref="CB61:CB62" si="213">(CA61*$E61*$F61*((1-$G61)+$G61*$K61*$H61))</f>
        <v>0</v>
      </c>
      <c r="CC61" s="97"/>
      <c r="CD61" s="106">
        <f t="shared" ref="CD61:CD62" si="214">(CC61*$E61*$F61*((1-$G61)+$G61*$L61*$H61))</f>
        <v>0</v>
      </c>
      <c r="CE61" s="90"/>
      <c r="CF61" s="90"/>
      <c r="CG61" s="90"/>
      <c r="CH61" s="90"/>
      <c r="CI61" s="139"/>
      <c r="CJ61" s="139"/>
      <c r="CK61" s="139"/>
      <c r="CL61" s="106">
        <f t="shared" ref="CL61:CL62" si="215">(CK61*$E61*$F61*((1-$G61)+$G61*$H61))</f>
        <v>0</v>
      </c>
      <c r="CM61" s="95">
        <f t="shared" si="178"/>
        <v>0</v>
      </c>
      <c r="CN61" s="95">
        <f t="shared" si="178"/>
        <v>0</v>
      </c>
      <c r="CO61" s="71">
        <v>0</v>
      </c>
      <c r="CP61" s="72">
        <v>0</v>
      </c>
      <c r="CQ61" s="96">
        <v>0</v>
      </c>
      <c r="CR61" s="96">
        <v>0</v>
      </c>
    </row>
    <row r="62" spans="1:96" s="3" customFormat="1" ht="30" customHeight="1" x14ac:dyDescent="0.25">
      <c r="A62" s="121"/>
      <c r="B62" s="121">
        <v>41</v>
      </c>
      <c r="C62" s="149" t="s">
        <v>170</v>
      </c>
      <c r="D62" s="150" t="s">
        <v>171</v>
      </c>
      <c r="E62" s="84">
        <v>17622</v>
      </c>
      <c r="F62" s="149">
        <v>8.3699999999999992</v>
      </c>
      <c r="G62" s="218">
        <v>0.1013</v>
      </c>
      <c r="H62" s="87">
        <v>1</v>
      </c>
      <c r="I62" s="88">
        <v>1.4</v>
      </c>
      <c r="J62" s="88">
        <v>1.68</v>
      </c>
      <c r="K62" s="88">
        <v>2.23</v>
      </c>
      <c r="L62" s="89">
        <v>2.57</v>
      </c>
      <c r="M62" s="90">
        <v>0</v>
      </c>
      <c r="N62" s="106">
        <f t="shared" si="185"/>
        <v>0</v>
      </c>
      <c r="O62" s="97"/>
      <c r="P62" s="106">
        <f t="shared" si="186"/>
        <v>0</v>
      </c>
      <c r="Q62" s="90"/>
      <c r="R62" s="106">
        <f t="shared" si="187"/>
        <v>0</v>
      </c>
      <c r="S62" s="97"/>
      <c r="T62" s="106">
        <f t="shared" si="188"/>
        <v>0</v>
      </c>
      <c r="U62" s="97"/>
      <c r="V62" s="106">
        <f t="shared" si="189"/>
        <v>0</v>
      </c>
      <c r="W62" s="97"/>
      <c r="X62" s="106">
        <f t="shared" si="190"/>
        <v>0</v>
      </c>
      <c r="Y62" s="97"/>
      <c r="Z62" s="90"/>
      <c r="AA62" s="90">
        <v>0</v>
      </c>
      <c r="AB62" s="106">
        <f t="shared" si="191"/>
        <v>0</v>
      </c>
      <c r="AC62" s="90"/>
      <c r="AD62" s="106">
        <f t="shared" si="192"/>
        <v>0</v>
      </c>
      <c r="AE62" s="90"/>
      <c r="AF62" s="106">
        <f t="shared" si="193"/>
        <v>0</v>
      </c>
      <c r="AG62" s="90"/>
      <c r="AH62" s="106">
        <f t="shared" si="194"/>
        <v>0</v>
      </c>
      <c r="AI62" s="97"/>
      <c r="AJ62" s="106">
        <f t="shared" si="195"/>
        <v>0</v>
      </c>
      <c r="AK62" s="97"/>
      <c r="AL62" s="90"/>
      <c r="AM62" s="97"/>
      <c r="AN62" s="106">
        <f t="shared" si="196"/>
        <v>0</v>
      </c>
      <c r="AO62" s="97"/>
      <c r="AP62" s="106">
        <f t="shared" si="197"/>
        <v>0</v>
      </c>
      <c r="AQ62" s="90"/>
      <c r="AR62" s="106">
        <f t="shared" si="198"/>
        <v>0</v>
      </c>
      <c r="AS62" s="97"/>
      <c r="AT62" s="106">
        <f t="shared" si="199"/>
        <v>0</v>
      </c>
      <c r="AU62" s="97"/>
      <c r="AV62" s="106">
        <f t="shared" si="200"/>
        <v>0</v>
      </c>
      <c r="AW62" s="97"/>
      <c r="AX62" s="90"/>
      <c r="AY62" s="90">
        <v>0</v>
      </c>
      <c r="AZ62" s="106">
        <f t="shared" si="201"/>
        <v>0</v>
      </c>
      <c r="BA62" s="90">
        <v>60</v>
      </c>
      <c r="BB62" s="106">
        <f t="shared" si="202"/>
        <v>9459375.8464656007</v>
      </c>
      <c r="BC62" s="148"/>
      <c r="BD62" s="106">
        <f t="shared" si="203"/>
        <v>0</v>
      </c>
      <c r="BE62" s="90"/>
      <c r="BF62" s="106">
        <f t="shared" si="204"/>
        <v>0</v>
      </c>
      <c r="BG62" s="125"/>
      <c r="BH62" s="106">
        <f t="shared" si="205"/>
        <v>0</v>
      </c>
      <c r="BI62" s="90"/>
      <c r="BJ62" s="106">
        <f t="shared" si="206"/>
        <v>0</v>
      </c>
      <c r="BK62" s="99"/>
      <c r="BL62" s="90"/>
      <c r="BM62" s="125"/>
      <c r="BN62" s="106">
        <f t="shared" si="207"/>
        <v>0</v>
      </c>
      <c r="BO62" s="97"/>
      <c r="BP62" s="106"/>
      <c r="BQ62" s="90"/>
      <c r="BR62" s="106">
        <f t="shared" si="208"/>
        <v>0</v>
      </c>
      <c r="BS62" s="90"/>
      <c r="BT62" s="106">
        <f t="shared" si="209"/>
        <v>0</v>
      </c>
      <c r="BU62" s="97"/>
      <c r="BV62" s="106">
        <f t="shared" si="210"/>
        <v>0</v>
      </c>
      <c r="BW62" s="90"/>
      <c r="BX62" s="106">
        <f t="shared" si="211"/>
        <v>0</v>
      </c>
      <c r="BY62" s="71"/>
      <c r="BZ62" s="106">
        <f t="shared" si="212"/>
        <v>0</v>
      </c>
      <c r="CA62" s="90"/>
      <c r="CB62" s="106">
        <f t="shared" si="213"/>
        <v>0</v>
      </c>
      <c r="CC62" s="97"/>
      <c r="CD62" s="106">
        <f t="shared" si="214"/>
        <v>0</v>
      </c>
      <c r="CE62" s="90"/>
      <c r="CF62" s="90"/>
      <c r="CG62" s="90"/>
      <c r="CH62" s="90"/>
      <c r="CI62" s="139"/>
      <c r="CJ62" s="139"/>
      <c r="CK62" s="139"/>
      <c r="CL62" s="106">
        <f t="shared" si="215"/>
        <v>0</v>
      </c>
      <c r="CM62" s="95">
        <f t="shared" si="178"/>
        <v>60</v>
      </c>
      <c r="CN62" s="95">
        <f t="shared" si="178"/>
        <v>9459375.8464656007</v>
      </c>
      <c r="CO62" s="71">
        <v>63</v>
      </c>
      <c r="CP62" s="72">
        <v>9668779.0663463995</v>
      </c>
      <c r="CQ62" s="96">
        <v>123</v>
      </c>
      <c r="CR62" s="96">
        <v>19128154.912812002</v>
      </c>
    </row>
    <row r="63" spans="1:96" s="141" customFormat="1" ht="18.75" customHeight="1" x14ac:dyDescent="0.25">
      <c r="A63" s="140">
        <v>13</v>
      </c>
      <c r="B63" s="140"/>
      <c r="C63" s="59" t="s">
        <v>172</v>
      </c>
      <c r="D63" s="74" t="s">
        <v>173</v>
      </c>
      <c r="E63" s="84">
        <v>17622</v>
      </c>
      <c r="F63" s="132">
        <v>0.8</v>
      </c>
      <c r="G63" s="114"/>
      <c r="H63" s="62"/>
      <c r="I63" s="75">
        <v>1.4</v>
      </c>
      <c r="J63" s="76">
        <v>1.68</v>
      </c>
      <c r="K63" s="76">
        <v>2.23</v>
      </c>
      <c r="L63" s="77">
        <v>2.57</v>
      </c>
      <c r="M63" s="133">
        <f>SUM(M64:M65)</f>
        <v>30</v>
      </c>
      <c r="N63" s="133">
        <f t="shared" ref="N63:BY63" si="216">SUM(N64:N65)</f>
        <v>532889.28</v>
      </c>
      <c r="O63" s="133">
        <f t="shared" si="216"/>
        <v>0</v>
      </c>
      <c r="P63" s="133">
        <f t="shared" si="216"/>
        <v>0</v>
      </c>
      <c r="Q63" s="133">
        <f t="shared" si="216"/>
        <v>0</v>
      </c>
      <c r="R63" s="133">
        <f t="shared" si="216"/>
        <v>0</v>
      </c>
      <c r="S63" s="133">
        <f t="shared" si="216"/>
        <v>0</v>
      </c>
      <c r="T63" s="133">
        <f t="shared" si="216"/>
        <v>0</v>
      </c>
      <c r="U63" s="133">
        <f t="shared" si="216"/>
        <v>0</v>
      </c>
      <c r="V63" s="133">
        <f t="shared" si="216"/>
        <v>0</v>
      </c>
      <c r="W63" s="133">
        <f t="shared" si="216"/>
        <v>0</v>
      </c>
      <c r="X63" s="133">
        <f t="shared" si="216"/>
        <v>0</v>
      </c>
      <c r="Y63" s="133">
        <f t="shared" si="216"/>
        <v>0</v>
      </c>
      <c r="Z63" s="133">
        <f t="shared" si="216"/>
        <v>0</v>
      </c>
      <c r="AA63" s="133">
        <f t="shared" si="216"/>
        <v>20</v>
      </c>
      <c r="AB63" s="133">
        <f t="shared" si="216"/>
        <v>355259.52</v>
      </c>
      <c r="AC63" s="133">
        <f t="shared" si="216"/>
        <v>0</v>
      </c>
      <c r="AD63" s="133">
        <f t="shared" si="216"/>
        <v>0</v>
      </c>
      <c r="AE63" s="133">
        <f t="shared" si="216"/>
        <v>165</v>
      </c>
      <c r="AF63" s="133">
        <f t="shared" si="216"/>
        <v>3517069.2480000001</v>
      </c>
      <c r="AG63" s="133">
        <f t="shared" si="216"/>
        <v>66</v>
      </c>
      <c r="AH63" s="133">
        <f t="shared" si="216"/>
        <v>1172356.416</v>
      </c>
      <c r="AI63" s="133">
        <f t="shared" si="216"/>
        <v>0</v>
      </c>
      <c r="AJ63" s="133">
        <f t="shared" si="216"/>
        <v>0</v>
      </c>
      <c r="AK63" s="133">
        <f t="shared" si="216"/>
        <v>0</v>
      </c>
      <c r="AL63" s="133">
        <f t="shared" si="216"/>
        <v>0</v>
      </c>
      <c r="AM63" s="133">
        <f t="shared" si="216"/>
        <v>0</v>
      </c>
      <c r="AN63" s="133">
        <f t="shared" si="216"/>
        <v>0</v>
      </c>
      <c r="AO63" s="133">
        <f t="shared" si="216"/>
        <v>0</v>
      </c>
      <c r="AP63" s="133">
        <f t="shared" si="216"/>
        <v>0</v>
      </c>
      <c r="AQ63" s="133">
        <f t="shared" si="216"/>
        <v>16</v>
      </c>
      <c r="AR63" s="133">
        <f t="shared" si="216"/>
        <v>284207.61599999998</v>
      </c>
      <c r="AS63" s="133">
        <f t="shared" si="216"/>
        <v>485</v>
      </c>
      <c r="AT63" s="133">
        <f t="shared" si="216"/>
        <v>8615043.3599999994</v>
      </c>
      <c r="AU63" s="133">
        <f t="shared" si="216"/>
        <v>44</v>
      </c>
      <c r="AV63" s="133">
        <f t="shared" si="216"/>
        <v>781570.94400000002</v>
      </c>
      <c r="AW63" s="133">
        <f t="shared" si="216"/>
        <v>0</v>
      </c>
      <c r="AX63" s="133">
        <f t="shared" si="216"/>
        <v>0</v>
      </c>
      <c r="AY63" s="133">
        <f t="shared" si="216"/>
        <v>470</v>
      </c>
      <c r="AZ63" s="133">
        <f t="shared" si="216"/>
        <v>8348598.7199999988</v>
      </c>
      <c r="BA63" s="133">
        <f t="shared" si="216"/>
        <v>200</v>
      </c>
      <c r="BB63" s="133">
        <f t="shared" si="216"/>
        <v>4263114.24</v>
      </c>
      <c r="BC63" s="133">
        <f t="shared" si="216"/>
        <v>0</v>
      </c>
      <c r="BD63" s="133">
        <f t="shared" si="216"/>
        <v>0</v>
      </c>
      <c r="BE63" s="133">
        <f t="shared" si="216"/>
        <v>10</v>
      </c>
      <c r="BF63" s="133">
        <f t="shared" si="216"/>
        <v>213155.712</v>
      </c>
      <c r="BG63" s="133">
        <f t="shared" si="216"/>
        <v>0</v>
      </c>
      <c r="BH63" s="133">
        <f t="shared" si="216"/>
        <v>0</v>
      </c>
      <c r="BI63" s="133">
        <f t="shared" si="216"/>
        <v>0</v>
      </c>
      <c r="BJ63" s="133">
        <f t="shared" si="216"/>
        <v>0</v>
      </c>
      <c r="BK63" s="133">
        <f t="shared" si="216"/>
        <v>0</v>
      </c>
      <c r="BL63" s="133">
        <f t="shared" si="216"/>
        <v>0</v>
      </c>
      <c r="BM63" s="133">
        <f t="shared" si="216"/>
        <v>160</v>
      </c>
      <c r="BN63" s="133">
        <f t="shared" si="216"/>
        <v>3410491.392</v>
      </c>
      <c r="BO63" s="133">
        <f t="shared" si="216"/>
        <v>0</v>
      </c>
      <c r="BP63" s="133">
        <f t="shared" si="216"/>
        <v>0</v>
      </c>
      <c r="BQ63" s="133">
        <f t="shared" si="216"/>
        <v>262</v>
      </c>
      <c r="BR63" s="133">
        <f t="shared" si="216"/>
        <v>5584679.6544000003</v>
      </c>
      <c r="BS63" s="133">
        <f t="shared" si="216"/>
        <v>35</v>
      </c>
      <c r="BT63" s="133">
        <f t="shared" si="216"/>
        <v>746044.99199999997</v>
      </c>
      <c r="BU63" s="133">
        <f t="shared" si="216"/>
        <v>72</v>
      </c>
      <c r="BV63" s="133">
        <f t="shared" si="216"/>
        <v>1534721.1264000002</v>
      </c>
      <c r="BW63" s="133">
        <f t="shared" si="216"/>
        <v>111</v>
      </c>
      <c r="BX63" s="133">
        <f t="shared" si="216"/>
        <v>2366028.4032000001</v>
      </c>
      <c r="BY63" s="117">
        <f t="shared" si="216"/>
        <v>10</v>
      </c>
      <c r="BZ63" s="133">
        <f t="shared" ref="BZ63:CN63" si="217">SUM(BZ64:BZ65)</f>
        <v>213155.712</v>
      </c>
      <c r="CA63" s="133">
        <f t="shared" si="217"/>
        <v>140</v>
      </c>
      <c r="CB63" s="133">
        <f t="shared" si="217"/>
        <v>3961143.648</v>
      </c>
      <c r="CC63" s="133">
        <f t="shared" si="217"/>
        <v>70</v>
      </c>
      <c r="CD63" s="133">
        <f t="shared" si="217"/>
        <v>2282542.4160000002</v>
      </c>
      <c r="CE63" s="133">
        <f t="shared" si="217"/>
        <v>0</v>
      </c>
      <c r="CF63" s="133">
        <f t="shared" si="217"/>
        <v>0</v>
      </c>
      <c r="CG63" s="133">
        <f t="shared" si="217"/>
        <v>0</v>
      </c>
      <c r="CH63" s="133">
        <f t="shared" si="217"/>
        <v>0</v>
      </c>
      <c r="CI63" s="133">
        <f t="shared" si="217"/>
        <v>0</v>
      </c>
      <c r="CJ63" s="133">
        <f t="shared" si="217"/>
        <v>0</v>
      </c>
      <c r="CK63" s="133">
        <f t="shared" si="217"/>
        <v>0</v>
      </c>
      <c r="CL63" s="133">
        <f t="shared" si="217"/>
        <v>0</v>
      </c>
      <c r="CM63" s="133">
        <f t="shared" si="217"/>
        <v>2366</v>
      </c>
      <c r="CN63" s="133">
        <f t="shared" si="217"/>
        <v>48182072.399999999</v>
      </c>
      <c r="CO63" s="133">
        <v>17349</v>
      </c>
      <c r="CP63" s="134">
        <v>328225919.9472</v>
      </c>
      <c r="CQ63" s="117">
        <v>19715</v>
      </c>
      <c r="CR63" s="117">
        <v>376407992.34719998</v>
      </c>
    </row>
    <row r="64" spans="1:96" s="3" customFormat="1" ht="30" customHeight="1" x14ac:dyDescent="0.25">
      <c r="A64" s="121"/>
      <c r="B64" s="121">
        <v>42</v>
      </c>
      <c r="C64" s="122" t="s">
        <v>174</v>
      </c>
      <c r="D64" s="83" t="s">
        <v>175</v>
      </c>
      <c r="E64" s="84">
        <v>17622</v>
      </c>
      <c r="F64" s="85">
        <v>0.8</v>
      </c>
      <c r="G64" s="86"/>
      <c r="H64" s="214">
        <v>0.9</v>
      </c>
      <c r="I64" s="88">
        <v>1.4</v>
      </c>
      <c r="J64" s="88">
        <v>1.68</v>
      </c>
      <c r="K64" s="88">
        <v>2.23</v>
      </c>
      <c r="L64" s="89">
        <v>2.57</v>
      </c>
      <c r="M64" s="90">
        <v>30</v>
      </c>
      <c r="N64" s="71">
        <f t="shared" ref="N64:N65" si="218">SUM(M64*$E64*$F64*$H64*$I64*$N$9)</f>
        <v>532889.28</v>
      </c>
      <c r="O64" s="91"/>
      <c r="P64" s="71">
        <f>SUM(O64*$E64*$F64*$H64*$I64*$P$9)</f>
        <v>0</v>
      </c>
      <c r="Q64" s="71"/>
      <c r="R64" s="71">
        <f>SUM(Q64*$E64*$F64*$H64*$I64*$R$9)</f>
        <v>0</v>
      </c>
      <c r="S64" s="91"/>
      <c r="T64" s="71">
        <f>SUM(S64*$E64*$F64*$H64*$I64*$T$9)</f>
        <v>0</v>
      </c>
      <c r="U64" s="91"/>
      <c r="V64" s="71">
        <f>SUM(U64*$E64*$F64*$H64*$I64*$V$9)</f>
        <v>0</v>
      </c>
      <c r="W64" s="91"/>
      <c r="X64" s="71"/>
      <c r="Y64" s="71"/>
      <c r="Z64" s="71">
        <f>SUM(Y64*$E64*$F64*$H64*$I64*$Z$9)</f>
        <v>0</v>
      </c>
      <c r="AA64" s="71">
        <v>20</v>
      </c>
      <c r="AB64" s="71">
        <f>SUM(AA64*$E64*$F64*$H64*$I64*$AB$9)</f>
        <v>355259.52</v>
      </c>
      <c r="AC64" s="71">
        <v>0</v>
      </c>
      <c r="AD64" s="71">
        <f>SUM(AC64*$E64*$F64*$H64*$J64*$AD$9)</f>
        <v>0</v>
      </c>
      <c r="AE64" s="130">
        <v>165</v>
      </c>
      <c r="AF64" s="71">
        <f>SUM(AE64*$E64*$F64*$H64*$J64*$AF$9)</f>
        <v>3517069.2480000001</v>
      </c>
      <c r="AG64" s="71">
        <v>66</v>
      </c>
      <c r="AH64" s="71">
        <f>SUM(AG64*$E64*$F64*$H64*$I64*$AH$9)</f>
        <v>1172356.416</v>
      </c>
      <c r="AI64" s="91"/>
      <c r="AJ64" s="71">
        <f>SUM(AI64*$E64*$F64*$H64*$I64*$AJ$9)</f>
        <v>0</v>
      </c>
      <c r="AK64" s="91"/>
      <c r="AL64" s="71"/>
      <c r="AM64" s="91"/>
      <c r="AN64" s="71">
        <f>SUM(AM64*$E64*$F64*$H64*$I64*$AN$9)</f>
        <v>0</v>
      </c>
      <c r="AO64" s="91"/>
      <c r="AP64" s="71">
        <f>SUM(AO64*$E64*$F64*$H64*$I64*$AP$9)</f>
        <v>0</v>
      </c>
      <c r="AQ64" s="71">
        <v>16</v>
      </c>
      <c r="AR64" s="71">
        <f>SUM(AQ64*$E64*$F64*$H64*$I64*$AR$9)</f>
        <v>284207.61599999998</v>
      </c>
      <c r="AS64" s="71">
        <v>485</v>
      </c>
      <c r="AT64" s="71">
        <f>SUM(AS64*$E64*$F64*$H64*$I64*$AT$9)</f>
        <v>8615043.3599999994</v>
      </c>
      <c r="AU64" s="71">
        <v>44</v>
      </c>
      <c r="AV64" s="71">
        <f>SUM(AU64*$E64*$F64*$H64*$I64*$AV$9)</f>
        <v>781570.94400000002</v>
      </c>
      <c r="AW64" s="71"/>
      <c r="AX64" s="71">
        <f>SUM(AW64*$E64*$F64*$H64*$I64*$AX$9)</f>
        <v>0</v>
      </c>
      <c r="AY64" s="71">
        <v>470</v>
      </c>
      <c r="AZ64" s="71">
        <f>SUM(AY64*$E64*$F64*$H64*$I64*$AZ$9)</f>
        <v>8348598.7199999988</v>
      </c>
      <c r="BA64" s="130">
        <v>200</v>
      </c>
      <c r="BB64" s="71">
        <f>SUM(BA64*$E64*$F64*$H64*$J64*$BB$9)</f>
        <v>4263114.24</v>
      </c>
      <c r="BC64" s="138"/>
      <c r="BD64" s="71">
        <f>SUM(BC64*$E64*$F64*$H64*$J64*$BD$9)</f>
        <v>0</v>
      </c>
      <c r="BE64" s="130">
        <v>10</v>
      </c>
      <c r="BF64" s="71">
        <f>SUM(BE64*$E64*$F64*$H64*$J64*$BF$9)</f>
        <v>213155.712</v>
      </c>
      <c r="BG64" s="91"/>
      <c r="BH64" s="71">
        <f>SUM(BG64*$E64*$F64*$H64*$J64*$BH$9)</f>
        <v>0</v>
      </c>
      <c r="BI64" s="71"/>
      <c r="BJ64" s="71">
        <f>SUM(BI64*$E64*$F64*$H64*$J64*$BJ$9)</f>
        <v>0</v>
      </c>
      <c r="BK64" s="131"/>
      <c r="BL64" s="71"/>
      <c r="BM64" s="130">
        <v>160</v>
      </c>
      <c r="BN64" s="71">
        <f>SUM(BM64*$E64*$F64*$H64*$J64*$BN$9)</f>
        <v>3410491.392</v>
      </c>
      <c r="BO64" s="91"/>
      <c r="BP64" s="71">
        <f>SUM(BO64*$E64*$F64*$H64*$J64*$BP$9)</f>
        <v>0</v>
      </c>
      <c r="BQ64" s="71">
        <v>262</v>
      </c>
      <c r="BR64" s="71">
        <f>SUM(BQ64*$E64*$F64*$H64*$J64*$BR$9)</f>
        <v>5584679.6544000003</v>
      </c>
      <c r="BS64" s="151">
        <v>35</v>
      </c>
      <c r="BT64" s="71">
        <f>SUM(BS64*$E64*$F64*$H64*$J64*$BT$9)</f>
        <v>746044.99199999997</v>
      </c>
      <c r="BU64" s="130">
        <v>72</v>
      </c>
      <c r="BV64" s="71">
        <f>SUM(BU64*$E64*$F64*$H64*$J64*$BV$9)</f>
        <v>1534721.1264000002</v>
      </c>
      <c r="BW64" s="71">
        <v>111</v>
      </c>
      <c r="BX64" s="71">
        <f>(BW64*$E64*$F64*$H64*$J64*BX$9)</f>
        <v>2366028.4032000001</v>
      </c>
      <c r="BY64" s="71">
        <v>10</v>
      </c>
      <c r="BZ64" s="71">
        <f t="shared" ref="BZ64:BZ65" si="219">(BY64*$E64*$F64*$H64*$J64*BZ$9)</f>
        <v>213155.712</v>
      </c>
      <c r="CA64" s="130">
        <v>140</v>
      </c>
      <c r="CB64" s="71">
        <f t="shared" ref="CB64:CB65" si="220">(CA64*$E64*$F64*$H64*$K64*CB$9)</f>
        <v>3961143.648</v>
      </c>
      <c r="CC64" s="130">
        <v>70</v>
      </c>
      <c r="CD64" s="71">
        <f t="shared" ref="CD64:CD65" si="221">(CC64*$E64*$F64*$H64*$L64*CD$9)</f>
        <v>2282542.4160000002</v>
      </c>
      <c r="CE64" s="71"/>
      <c r="CF64" s="71">
        <f t="shared" ref="CF64:CF65" si="222">(CE64*$E64*$F64*$H64*$J64*CF$9)</f>
        <v>0</v>
      </c>
      <c r="CG64" s="71"/>
      <c r="CH64" s="71">
        <f t="shared" ref="CH64:CH65" si="223">(CG64*$E64*$F64*$H64*$I64*CH$9)</f>
        <v>0</v>
      </c>
      <c r="CI64" s="94"/>
      <c r="CJ64" s="94"/>
      <c r="CK64" s="94"/>
      <c r="CL64" s="94"/>
      <c r="CM64" s="95">
        <f>SUM(O64+M64+Q64+S64+Y64+W64+U64+AC64+AA64+AE64+BA64+BE64+AG64+AO64+AQ64+BO64+BQ64+BM64+BS64+BU64+BI64+AI64+AK64+AM64+BC64+BG64+AS64+AU64+AW64+AY64+BK64+BW64+BY64+CA64+CC64+CE64+CK64+CG64)</f>
        <v>2366</v>
      </c>
      <c r="CN64" s="95">
        <f>SUM(P64+N64+R64+T64+Z64+X64+V64+AD64+AB64+AF64+BB64+BF64+AH64+AP64+AR64+BP64+BR64+BN64+BT64+BV64+BJ64+AJ64+AL64+AN64+BD64+BH64+AT64+AV64+AX64+AZ64+BL64+BX64+BZ64+CB64+CD64+CF64+CL64+CH64)</f>
        <v>48182072.399999999</v>
      </c>
      <c r="CO64" s="71">
        <v>17349</v>
      </c>
      <c r="CP64" s="72">
        <v>328225919.9472</v>
      </c>
      <c r="CQ64" s="96">
        <v>19715</v>
      </c>
      <c r="CR64" s="96">
        <v>376407992.34719998</v>
      </c>
    </row>
    <row r="65" spans="1:97" s="3" customFormat="1" ht="30" customHeight="1" x14ac:dyDescent="0.25">
      <c r="A65" s="121"/>
      <c r="B65" s="121">
        <v>43</v>
      </c>
      <c r="C65" s="122" t="s">
        <v>176</v>
      </c>
      <c r="D65" s="83" t="s">
        <v>177</v>
      </c>
      <c r="E65" s="84">
        <v>17622</v>
      </c>
      <c r="F65" s="85">
        <v>3.39</v>
      </c>
      <c r="G65" s="86"/>
      <c r="H65" s="87">
        <v>1</v>
      </c>
      <c r="I65" s="88">
        <v>1.4</v>
      </c>
      <c r="J65" s="88">
        <v>1.68</v>
      </c>
      <c r="K65" s="88">
        <v>2.23</v>
      </c>
      <c r="L65" s="89">
        <v>2.57</v>
      </c>
      <c r="M65" s="152"/>
      <c r="N65" s="71">
        <f t="shared" si="218"/>
        <v>0</v>
      </c>
      <c r="O65" s="153"/>
      <c r="P65" s="71">
        <f>SUM(O65*$E65*$F65*$H65*$I65*$P$9)</f>
        <v>0</v>
      </c>
      <c r="Q65" s="152"/>
      <c r="R65" s="71">
        <f>SUM(Q65*$E65*$F65*$H65*$I65*$R$9)</f>
        <v>0</v>
      </c>
      <c r="S65" s="153"/>
      <c r="T65" s="71">
        <f>SUM(S65*$E65*$F65*$H65*$I65*$T$9)</f>
        <v>0</v>
      </c>
      <c r="U65" s="153"/>
      <c r="V65" s="71">
        <f>SUM(U65*$E65*$F65*$H65*$I65*$V$9)</f>
        <v>0</v>
      </c>
      <c r="W65" s="97"/>
      <c r="X65" s="71"/>
      <c r="Y65" s="153"/>
      <c r="Z65" s="71">
        <f>SUM(Y65*$E65*$F65*$H65*$I65*$Z$9)</f>
        <v>0</v>
      </c>
      <c r="AA65" s="152"/>
      <c r="AB65" s="71">
        <f>SUM(AA65*$E65*$F65*$H65*$I65*$AB$9)</f>
        <v>0</v>
      </c>
      <c r="AC65" s="152"/>
      <c r="AD65" s="71">
        <f>SUM(AC65*$E65*$F65*$H65*$J65*$AD$9)</f>
        <v>0</v>
      </c>
      <c r="AE65" s="152"/>
      <c r="AF65" s="71">
        <f>SUM(AE65*$E65*$F65*$H65*$J65*$AF$9)</f>
        <v>0</v>
      </c>
      <c r="AG65" s="152"/>
      <c r="AH65" s="71">
        <f>SUM(AG65*$E65*$F65*$H65*$I65*$AH$9)</f>
        <v>0</v>
      </c>
      <c r="AI65" s="153"/>
      <c r="AJ65" s="71">
        <f>SUM(AI65*$E65*$F65*$H65*$I65*$AJ$9)</f>
        <v>0</v>
      </c>
      <c r="AK65" s="153"/>
      <c r="AL65" s="71"/>
      <c r="AM65" s="97"/>
      <c r="AN65" s="71">
        <f>SUM(AM65*$E65*$F65*$H65*$I65*$AN$9)</f>
        <v>0</v>
      </c>
      <c r="AO65" s="153"/>
      <c r="AP65" s="71">
        <f>SUM(AO65*$E65*$F65*$H65*$I65*$AP$9)</f>
        <v>0</v>
      </c>
      <c r="AQ65" s="152"/>
      <c r="AR65" s="71">
        <f>SUM(AQ65*$E65*$F65*$H65*$I65*$AR$9)</f>
        <v>0</v>
      </c>
      <c r="AS65" s="153"/>
      <c r="AT65" s="71">
        <f>SUM(AS65*$E65*$F65*$H65*$I65*$AT$9)</f>
        <v>0</v>
      </c>
      <c r="AU65" s="152"/>
      <c r="AV65" s="71">
        <f>SUM(AU65*$E65*$F65*$H65*$I65*$AV$9)</f>
        <v>0</v>
      </c>
      <c r="AW65" s="153"/>
      <c r="AX65" s="71">
        <f>SUM(AW65*$E65*$F65*$H65*$I65*$AX$9)</f>
        <v>0</v>
      </c>
      <c r="AY65" s="153">
        <v>0</v>
      </c>
      <c r="AZ65" s="71">
        <f>SUM(AY65*$E65*$F65*$H65*$I65*$AZ$9)</f>
        <v>0</v>
      </c>
      <c r="BA65" s="222"/>
      <c r="BB65" s="71">
        <f>SUM(BA65*$E65*$F65*$H65*$J65*$BB$9)</f>
        <v>0</v>
      </c>
      <c r="BC65" s="154"/>
      <c r="BD65" s="71">
        <f>SUM(BC65*$E65*$F65*$H65*$J65*$BD$9)</f>
        <v>0</v>
      </c>
      <c r="BE65" s="152"/>
      <c r="BF65" s="71">
        <f>SUM(BE65*$E65*$F65*$H65*$J65*$BF$9)</f>
        <v>0</v>
      </c>
      <c r="BG65" s="152"/>
      <c r="BH65" s="71">
        <f>SUM(BG65*$E65*$F65*$H65*$J65*$BH$9)</f>
        <v>0</v>
      </c>
      <c r="BI65" s="153"/>
      <c r="BJ65" s="71">
        <f>SUM(BI65*$E65*$F65*$H65*$J65*$BJ$9)</f>
        <v>0</v>
      </c>
      <c r="BK65" s="155"/>
      <c r="BL65" s="71"/>
      <c r="BM65" s="153">
        <v>0</v>
      </c>
      <c r="BN65" s="71">
        <f>SUM(BM65*$E65*$F65*$H65*$J65*$BN$9)</f>
        <v>0</v>
      </c>
      <c r="BO65" s="153"/>
      <c r="BP65" s="71">
        <f>SUM(BO65*$E65*$F65*$H65*$J65*$BP$9)</f>
        <v>0</v>
      </c>
      <c r="BQ65" s="152"/>
      <c r="BR65" s="71">
        <f>SUM(BQ65*$E65*$F65*$H65*$J65*$BR$9)</f>
        <v>0</v>
      </c>
      <c r="BS65" s="153"/>
      <c r="BT65" s="71">
        <f>SUM(BS65*$E65*$F65*$H65*$J65*$BT$9)</f>
        <v>0</v>
      </c>
      <c r="BU65" s="153"/>
      <c r="BV65" s="71">
        <f>SUM(BU65*$E65*$F65*$H65*$J65*$BV$9)</f>
        <v>0</v>
      </c>
      <c r="BW65" s="153"/>
      <c r="BX65" s="71">
        <f>(BW65*$E65*$F65*$H65*$J65*BX$9)</f>
        <v>0</v>
      </c>
      <c r="BY65" s="90"/>
      <c r="BZ65" s="71">
        <f t="shared" si="219"/>
        <v>0</v>
      </c>
      <c r="CA65" s="153"/>
      <c r="CB65" s="71">
        <f t="shared" si="220"/>
        <v>0</v>
      </c>
      <c r="CC65" s="152"/>
      <c r="CD65" s="71">
        <f t="shared" si="221"/>
        <v>0</v>
      </c>
      <c r="CE65" s="71"/>
      <c r="CF65" s="71">
        <f t="shared" si="222"/>
        <v>0</v>
      </c>
      <c r="CG65" s="71"/>
      <c r="CH65" s="71">
        <f t="shared" si="223"/>
        <v>0</v>
      </c>
      <c r="CI65" s="94"/>
      <c r="CJ65" s="94"/>
      <c r="CK65" s="94"/>
      <c r="CL65" s="94"/>
      <c r="CM65" s="95">
        <f>SUM(O65+M65+Q65+S65+Y65+W65+U65+AC65+AA65+AE65+BA65+BE65+AG65+AO65+AQ65+BO65+BQ65+BM65+BS65+BU65+BI65+AI65+AK65+AM65+BC65+BG65+AS65+AU65+AW65+AY65+BK65+BW65+BY65+CA65+CC65+CE65+CK65+CG65)</f>
        <v>0</v>
      </c>
      <c r="CN65" s="95">
        <f>SUM(P65+N65+R65+T65+Z65+X65+V65+AD65+AB65+AF65+BB65+BF65+AH65+AP65+AR65+BP65+BR65+BN65+BT65+BV65+BJ65+AJ65+AL65+AN65+BD65+BH65+AT65+AV65+AX65+AZ65+BL65+BX65+BZ65+CB65+CD65+CF65+CL65+CH65)</f>
        <v>0</v>
      </c>
      <c r="CO65" s="71">
        <v>0</v>
      </c>
      <c r="CP65" s="72">
        <v>0</v>
      </c>
      <c r="CQ65" s="96">
        <v>0</v>
      </c>
      <c r="CR65" s="96">
        <v>0</v>
      </c>
    </row>
    <row r="66" spans="1:97" s="1" customFormat="1" ht="18.75" customHeight="1" x14ac:dyDescent="0.25">
      <c r="A66" s="58">
        <v>14</v>
      </c>
      <c r="B66" s="58"/>
      <c r="C66" s="59" t="s">
        <v>178</v>
      </c>
      <c r="D66" s="74" t="s">
        <v>179</v>
      </c>
      <c r="E66" s="84">
        <v>17622</v>
      </c>
      <c r="F66" s="132">
        <v>1.7</v>
      </c>
      <c r="G66" s="114"/>
      <c r="H66" s="62"/>
      <c r="I66" s="75">
        <v>1.4</v>
      </c>
      <c r="J66" s="76">
        <v>1.68</v>
      </c>
      <c r="K66" s="76">
        <v>2.23</v>
      </c>
      <c r="L66" s="77">
        <v>2.57</v>
      </c>
      <c r="M66" s="133">
        <f>SUM(M67:M68)</f>
        <v>5</v>
      </c>
      <c r="N66" s="133">
        <f t="shared" ref="N66:BY66" si="224">SUM(N67:N68)</f>
        <v>188731.61999999997</v>
      </c>
      <c r="O66" s="133">
        <f t="shared" si="224"/>
        <v>0</v>
      </c>
      <c r="P66" s="133">
        <f t="shared" si="224"/>
        <v>0</v>
      </c>
      <c r="Q66" s="133">
        <f t="shared" si="224"/>
        <v>0</v>
      </c>
      <c r="R66" s="133">
        <f t="shared" si="224"/>
        <v>0</v>
      </c>
      <c r="S66" s="133">
        <f t="shared" si="224"/>
        <v>0</v>
      </c>
      <c r="T66" s="133">
        <f t="shared" si="224"/>
        <v>0</v>
      </c>
      <c r="U66" s="133">
        <f t="shared" si="224"/>
        <v>0</v>
      </c>
      <c r="V66" s="133">
        <f t="shared" si="224"/>
        <v>0</v>
      </c>
      <c r="W66" s="133">
        <f t="shared" si="224"/>
        <v>0</v>
      </c>
      <c r="X66" s="133">
        <f t="shared" si="224"/>
        <v>0</v>
      </c>
      <c r="Y66" s="133">
        <f t="shared" si="224"/>
        <v>0</v>
      </c>
      <c r="Z66" s="133">
        <f t="shared" si="224"/>
        <v>0</v>
      </c>
      <c r="AA66" s="133">
        <f t="shared" si="224"/>
        <v>2</v>
      </c>
      <c r="AB66" s="133">
        <f t="shared" si="224"/>
        <v>75492.648000000001</v>
      </c>
      <c r="AC66" s="133">
        <f t="shared" si="224"/>
        <v>0</v>
      </c>
      <c r="AD66" s="133">
        <f t="shared" si="224"/>
        <v>0</v>
      </c>
      <c r="AE66" s="133">
        <f t="shared" si="224"/>
        <v>0</v>
      </c>
      <c r="AF66" s="133">
        <f t="shared" si="224"/>
        <v>0</v>
      </c>
      <c r="AG66" s="133">
        <f t="shared" si="224"/>
        <v>0</v>
      </c>
      <c r="AH66" s="133">
        <f t="shared" si="224"/>
        <v>0</v>
      </c>
      <c r="AI66" s="133">
        <f t="shared" si="224"/>
        <v>0</v>
      </c>
      <c r="AJ66" s="133">
        <f t="shared" si="224"/>
        <v>0</v>
      </c>
      <c r="AK66" s="133">
        <f t="shared" si="224"/>
        <v>0</v>
      </c>
      <c r="AL66" s="133">
        <f t="shared" si="224"/>
        <v>0</v>
      </c>
      <c r="AM66" s="133">
        <f t="shared" si="224"/>
        <v>0</v>
      </c>
      <c r="AN66" s="133">
        <f t="shared" si="224"/>
        <v>0</v>
      </c>
      <c r="AO66" s="133">
        <f t="shared" si="224"/>
        <v>0</v>
      </c>
      <c r="AP66" s="133">
        <f t="shared" si="224"/>
        <v>0</v>
      </c>
      <c r="AQ66" s="133">
        <f t="shared" si="224"/>
        <v>0</v>
      </c>
      <c r="AR66" s="133">
        <f t="shared" si="224"/>
        <v>0</v>
      </c>
      <c r="AS66" s="133">
        <f t="shared" si="224"/>
        <v>0</v>
      </c>
      <c r="AT66" s="133">
        <f t="shared" si="224"/>
        <v>0</v>
      </c>
      <c r="AU66" s="133">
        <f t="shared" si="224"/>
        <v>0</v>
      </c>
      <c r="AV66" s="133">
        <f t="shared" si="224"/>
        <v>0</v>
      </c>
      <c r="AW66" s="133">
        <f t="shared" si="224"/>
        <v>0</v>
      </c>
      <c r="AX66" s="133">
        <f t="shared" si="224"/>
        <v>0</v>
      </c>
      <c r="AY66" s="133">
        <f t="shared" si="224"/>
        <v>0</v>
      </c>
      <c r="AZ66" s="133">
        <f t="shared" si="224"/>
        <v>0</v>
      </c>
      <c r="BA66" s="133">
        <f t="shared" si="224"/>
        <v>0</v>
      </c>
      <c r="BB66" s="133">
        <f t="shared" si="224"/>
        <v>0</v>
      </c>
      <c r="BC66" s="133">
        <f t="shared" si="224"/>
        <v>0</v>
      </c>
      <c r="BD66" s="133">
        <f t="shared" si="224"/>
        <v>0</v>
      </c>
      <c r="BE66" s="133">
        <f t="shared" si="224"/>
        <v>0</v>
      </c>
      <c r="BF66" s="133">
        <f t="shared" si="224"/>
        <v>0</v>
      </c>
      <c r="BG66" s="133">
        <f t="shared" si="224"/>
        <v>0</v>
      </c>
      <c r="BH66" s="133">
        <f t="shared" si="224"/>
        <v>0</v>
      </c>
      <c r="BI66" s="133">
        <f t="shared" si="224"/>
        <v>0</v>
      </c>
      <c r="BJ66" s="133">
        <f t="shared" si="224"/>
        <v>0</v>
      </c>
      <c r="BK66" s="133">
        <f t="shared" si="224"/>
        <v>0</v>
      </c>
      <c r="BL66" s="133">
        <f t="shared" si="224"/>
        <v>0</v>
      </c>
      <c r="BM66" s="133">
        <f t="shared" si="224"/>
        <v>20</v>
      </c>
      <c r="BN66" s="133">
        <f t="shared" si="224"/>
        <v>905911.77599999984</v>
      </c>
      <c r="BO66" s="133">
        <f t="shared" si="224"/>
        <v>0</v>
      </c>
      <c r="BP66" s="133">
        <f t="shared" si="224"/>
        <v>0</v>
      </c>
      <c r="BQ66" s="133">
        <f t="shared" si="224"/>
        <v>0</v>
      </c>
      <c r="BR66" s="133">
        <f t="shared" si="224"/>
        <v>0</v>
      </c>
      <c r="BS66" s="133">
        <f t="shared" si="224"/>
        <v>0</v>
      </c>
      <c r="BT66" s="133">
        <f t="shared" si="224"/>
        <v>0</v>
      </c>
      <c r="BU66" s="133">
        <f t="shared" si="224"/>
        <v>0</v>
      </c>
      <c r="BV66" s="133">
        <f t="shared" si="224"/>
        <v>0</v>
      </c>
      <c r="BW66" s="133">
        <f t="shared" si="224"/>
        <v>0</v>
      </c>
      <c r="BX66" s="133">
        <f t="shared" si="224"/>
        <v>0</v>
      </c>
      <c r="BY66" s="133">
        <f t="shared" si="224"/>
        <v>0</v>
      </c>
      <c r="BZ66" s="133">
        <f t="shared" ref="BZ66:CN66" si="225">SUM(BZ67:BZ68)</f>
        <v>0</v>
      </c>
      <c r="CA66" s="133">
        <f t="shared" si="225"/>
        <v>0</v>
      </c>
      <c r="CB66" s="133">
        <f t="shared" si="225"/>
        <v>0</v>
      </c>
      <c r="CC66" s="133">
        <f t="shared" si="225"/>
        <v>0</v>
      </c>
      <c r="CD66" s="133">
        <f t="shared" si="225"/>
        <v>0</v>
      </c>
      <c r="CE66" s="133">
        <f t="shared" si="225"/>
        <v>90</v>
      </c>
      <c r="CF66" s="133">
        <f t="shared" si="225"/>
        <v>8446295.0879999995</v>
      </c>
      <c r="CG66" s="133">
        <f t="shared" si="225"/>
        <v>0</v>
      </c>
      <c r="CH66" s="133">
        <f t="shared" si="225"/>
        <v>0</v>
      </c>
      <c r="CI66" s="133">
        <f t="shared" si="225"/>
        <v>0</v>
      </c>
      <c r="CJ66" s="133">
        <f t="shared" si="225"/>
        <v>0</v>
      </c>
      <c r="CK66" s="133">
        <f t="shared" si="225"/>
        <v>0</v>
      </c>
      <c r="CL66" s="133">
        <f t="shared" si="225"/>
        <v>0</v>
      </c>
      <c r="CM66" s="133">
        <f t="shared" si="225"/>
        <v>117</v>
      </c>
      <c r="CN66" s="133">
        <f t="shared" si="225"/>
        <v>9616431.1319999993</v>
      </c>
      <c r="CO66" s="133">
        <v>351</v>
      </c>
      <c r="CP66" s="134">
        <v>26196195.563999999</v>
      </c>
      <c r="CQ66" s="117">
        <v>468</v>
      </c>
      <c r="CR66" s="117">
        <v>35812626.695999995</v>
      </c>
      <c r="CS66" s="3"/>
    </row>
    <row r="67" spans="1:97" s="3" customFormat="1" ht="30" customHeight="1" x14ac:dyDescent="0.25">
      <c r="A67" s="121"/>
      <c r="B67" s="121">
        <v>44</v>
      </c>
      <c r="C67" s="122" t="s">
        <v>180</v>
      </c>
      <c r="D67" s="83" t="s">
        <v>181</v>
      </c>
      <c r="E67" s="84">
        <v>17622</v>
      </c>
      <c r="F67" s="85">
        <v>1.53</v>
      </c>
      <c r="G67" s="86"/>
      <c r="H67" s="87">
        <v>1</v>
      </c>
      <c r="I67" s="88">
        <v>1.4</v>
      </c>
      <c r="J67" s="88">
        <v>1.68</v>
      </c>
      <c r="K67" s="88">
        <v>2.23</v>
      </c>
      <c r="L67" s="89">
        <v>2.57</v>
      </c>
      <c r="M67" s="90">
        <v>5</v>
      </c>
      <c r="N67" s="71">
        <f t="shared" ref="N67:N68" si="226">SUM(M67*$E67*$F67*$H67*$I67*$N$9)</f>
        <v>188731.61999999997</v>
      </c>
      <c r="O67" s="91">
        <v>0</v>
      </c>
      <c r="P67" s="71">
        <f>SUM(O67*$E67*$F67*$H67*$I67*$P$9)</f>
        <v>0</v>
      </c>
      <c r="Q67" s="71">
        <v>0</v>
      </c>
      <c r="R67" s="71">
        <f>SUM(Q67*$E67*$F67*$H67*$I67*$R$9)</f>
        <v>0</v>
      </c>
      <c r="S67" s="91">
        <v>0</v>
      </c>
      <c r="T67" s="71">
        <f>SUM(S67*$E67*$F67*$H67*$I67*$T$9)</f>
        <v>0</v>
      </c>
      <c r="U67" s="91">
        <v>0</v>
      </c>
      <c r="V67" s="71">
        <f>SUM(U67*$E67*$F67*$H67*$I67*$V$9)</f>
        <v>0</v>
      </c>
      <c r="W67" s="91"/>
      <c r="X67" s="71"/>
      <c r="Y67" s="91"/>
      <c r="Z67" s="71">
        <f>SUM(Y67*$E67*$F67*$H67*$I67*$Z$9)</f>
        <v>0</v>
      </c>
      <c r="AA67" s="71">
        <v>2</v>
      </c>
      <c r="AB67" s="71">
        <f>SUM(AA67*$E67*$F67*$H67*$I67*$AB$9)</f>
        <v>75492.648000000001</v>
      </c>
      <c r="AC67" s="71">
        <v>0</v>
      </c>
      <c r="AD67" s="71">
        <f>SUM(AC67*$E67*$F67*$H67*$J67*$AD$9)</f>
        <v>0</v>
      </c>
      <c r="AE67" s="71">
        <v>0</v>
      </c>
      <c r="AF67" s="71">
        <f>SUM(AE67*$E67*$F67*$H67*$J67*$AF$9)</f>
        <v>0</v>
      </c>
      <c r="AG67" s="71"/>
      <c r="AH67" s="71">
        <f>SUM(AG67*$E67*$F67*$H67*$I67*$AH$9)</f>
        <v>0</v>
      </c>
      <c r="AI67" s="91">
        <v>0</v>
      </c>
      <c r="AJ67" s="71">
        <f>SUM(AI67*$E67*$F67*$H67*$I67*$AJ$9)</f>
        <v>0</v>
      </c>
      <c r="AK67" s="91"/>
      <c r="AL67" s="71"/>
      <c r="AM67" s="91"/>
      <c r="AN67" s="71">
        <f>SUM(AM67*$E67*$F67*$H67*$I67*$AN$9)</f>
        <v>0</v>
      </c>
      <c r="AO67" s="91">
        <v>0</v>
      </c>
      <c r="AP67" s="71">
        <f>SUM(AO67*$E67*$F67*$H67*$I67*$AP$9)</f>
        <v>0</v>
      </c>
      <c r="AQ67" s="71">
        <v>0</v>
      </c>
      <c r="AR67" s="71">
        <f>SUM(AQ67*$E67*$F67*$H67*$I67*$AR$9)</f>
        <v>0</v>
      </c>
      <c r="AS67" s="91">
        <v>0</v>
      </c>
      <c r="AT67" s="71">
        <f>SUM(AS67*$E67*$F67*$H67*$I67*$AT$9)</f>
        <v>0</v>
      </c>
      <c r="AU67" s="91">
        <v>0</v>
      </c>
      <c r="AV67" s="71">
        <f>SUM(AU67*$E67*$F67*$H67*$I67*$AV$9)</f>
        <v>0</v>
      </c>
      <c r="AW67" s="91">
        <v>0</v>
      </c>
      <c r="AX67" s="71">
        <f>SUM(AW67*$E67*$F67*$H67*$I67*$AX$9)</f>
        <v>0</v>
      </c>
      <c r="AY67" s="91"/>
      <c r="AZ67" s="71">
        <f>SUM(AY67*$E67*$F67*$H67*$I67*$AZ$9)</f>
        <v>0</v>
      </c>
      <c r="BA67" s="71"/>
      <c r="BB67" s="71">
        <f>SUM(BA67*$E67*$F67*$H67*$J67*$BB$9)</f>
        <v>0</v>
      </c>
      <c r="BC67" s="138">
        <v>0</v>
      </c>
      <c r="BD67" s="71">
        <f>SUM(BC67*$E67*$F67*$H67*$J67*$BD$9)</f>
        <v>0</v>
      </c>
      <c r="BE67" s="130"/>
      <c r="BF67" s="71">
        <f>SUM(BE67*$E67*$F67*$H67*$J67*$BF$9)</f>
        <v>0</v>
      </c>
      <c r="BG67" s="71">
        <v>0</v>
      </c>
      <c r="BH67" s="71">
        <f>SUM(BG67*$E67*$F67*$H67*$J67*$BH$9)</f>
        <v>0</v>
      </c>
      <c r="BI67" s="91">
        <v>0</v>
      </c>
      <c r="BJ67" s="71">
        <f>SUM(BI67*$E67*$F67*$H67*$J67*$BJ$9)</f>
        <v>0</v>
      </c>
      <c r="BK67" s="92"/>
      <c r="BL67" s="71"/>
      <c r="BM67" s="71">
        <v>20</v>
      </c>
      <c r="BN67" s="71">
        <f>SUM(BM67*$E67*$F67*$H67*$J67*$BN$9)</f>
        <v>905911.77599999984</v>
      </c>
      <c r="BO67" s="91">
        <v>0</v>
      </c>
      <c r="BP67" s="71">
        <f>SUM(BO67*$E67*$F67*$H67*$J67*$BP$9)</f>
        <v>0</v>
      </c>
      <c r="BQ67" s="71">
        <v>0</v>
      </c>
      <c r="BR67" s="71">
        <f>SUM(BQ67*$E67*$F67*$H67*$J67*$BR$9)</f>
        <v>0</v>
      </c>
      <c r="BS67" s="91">
        <v>0</v>
      </c>
      <c r="BT67" s="71">
        <f>SUM(BS67*$E67*$F67*$H67*$J67*$BT$9)</f>
        <v>0</v>
      </c>
      <c r="BU67" s="91"/>
      <c r="BV67" s="71">
        <f>SUM(BU67*$E67*$F67*$H67*$J67*$BV$9)</f>
        <v>0</v>
      </c>
      <c r="BW67" s="91"/>
      <c r="BX67" s="71">
        <f>(BW67*$E67*$F67*$H67*$J67*BX$9)</f>
        <v>0</v>
      </c>
      <c r="BY67" s="71"/>
      <c r="BZ67" s="71">
        <f t="shared" ref="BZ67:BZ68" si="227">(BY67*$E67*$F67*$H67*$J67*BZ$9)</f>
        <v>0</v>
      </c>
      <c r="CA67" s="91">
        <v>0</v>
      </c>
      <c r="CB67" s="71">
        <f t="shared" ref="CB67:CB68" si="228">(CA67*$E67*$F67*$H67*$K67*CB$9)</f>
        <v>0</v>
      </c>
      <c r="CC67" s="71">
        <v>0</v>
      </c>
      <c r="CD67" s="71">
        <f t="shared" ref="CD67:CD68" si="229">(CC67*$E67*$F67*$H67*$L67*CD$9)</f>
        <v>0</v>
      </c>
      <c r="CE67" s="71"/>
      <c r="CF67" s="71">
        <f t="shared" ref="CF67:CF68" si="230">(CE67*$E67*$F67*$H67*$J67*CF$9)</f>
        <v>0</v>
      </c>
      <c r="CG67" s="71"/>
      <c r="CH67" s="71">
        <f t="shared" ref="CH67:CH68" si="231">(CG67*$E67*$F67*$H67*$I67*CH$9)</f>
        <v>0</v>
      </c>
      <c r="CI67" s="94"/>
      <c r="CJ67" s="94"/>
      <c r="CK67" s="94"/>
      <c r="CL67" s="94"/>
      <c r="CM67" s="95">
        <f>SUM(O67+M67+Q67+S67+Y67+W67+U67+AC67+AA67+AE67+BA67+BE67+AG67+AO67+AQ67+BO67+BQ67+BM67+BS67+BU67+BI67+AI67+AK67+AM67+BC67+BG67+AS67+AU67+AW67+AY67+BK67+BW67+BY67+CA67+CC67+CE67+CK67+CG67)</f>
        <v>27</v>
      </c>
      <c r="CN67" s="95">
        <f>SUM(P67+N67+R67+T67+Z67+X67+V67+AD67+AB67+AF67+BB67+BF67+AH67+AP67+AR67+BP67+BR67+BN67+BT67+BV67+BJ67+AJ67+AL67+AN67+BD67+BH67+AT67+AV67+AX67+AZ67+BL67+BX67+BZ67+CB67+CD67+CF67+CL67+CH67)</f>
        <v>1170136.0439999998</v>
      </c>
      <c r="CO67" s="71">
        <v>31</v>
      </c>
      <c r="CP67" s="72">
        <v>1170136.044</v>
      </c>
      <c r="CQ67" s="96">
        <v>58</v>
      </c>
      <c r="CR67" s="96">
        <v>2340272.0879999995</v>
      </c>
    </row>
    <row r="68" spans="1:97" s="3" customFormat="1" ht="30" customHeight="1" x14ac:dyDescent="0.25">
      <c r="A68" s="121"/>
      <c r="B68" s="121">
        <v>45</v>
      </c>
      <c r="C68" s="122" t="s">
        <v>182</v>
      </c>
      <c r="D68" s="156" t="s">
        <v>183</v>
      </c>
      <c r="E68" s="84">
        <v>17622</v>
      </c>
      <c r="F68" s="85">
        <v>3.17</v>
      </c>
      <c r="G68" s="86"/>
      <c r="H68" s="87">
        <v>1</v>
      </c>
      <c r="I68" s="88">
        <v>1.4</v>
      </c>
      <c r="J68" s="88">
        <v>1.68</v>
      </c>
      <c r="K68" s="88">
        <v>2.23</v>
      </c>
      <c r="L68" s="89">
        <v>2.57</v>
      </c>
      <c r="M68" s="90">
        <v>0</v>
      </c>
      <c r="N68" s="71">
        <f t="shared" si="226"/>
        <v>0</v>
      </c>
      <c r="O68" s="91">
        <v>0</v>
      </c>
      <c r="P68" s="71">
        <f>SUM(O68*$E68*$F68*$H68*$I68*$P$9)</f>
        <v>0</v>
      </c>
      <c r="Q68" s="71">
        <v>0</v>
      </c>
      <c r="R68" s="71">
        <f>SUM(Q68*$E68*$F68*$H68*$I68*$R$9)</f>
        <v>0</v>
      </c>
      <c r="S68" s="91">
        <v>0</v>
      </c>
      <c r="T68" s="71">
        <f>SUM(S68*$E68*$F68*$H68*$I68*$T$9)</f>
        <v>0</v>
      </c>
      <c r="U68" s="91">
        <v>0</v>
      </c>
      <c r="V68" s="71">
        <f>SUM(U68*$E68*$F68*$H68*$I68*$V$9)</f>
        <v>0</v>
      </c>
      <c r="W68" s="91"/>
      <c r="X68" s="71"/>
      <c r="Y68" s="91"/>
      <c r="Z68" s="71">
        <f>SUM(Y68*$E68*$F68*$H68*$I68*$Z$9)</f>
        <v>0</v>
      </c>
      <c r="AA68" s="71"/>
      <c r="AB68" s="71">
        <f>SUM(AA68*$E68*$F68*$H68*$I68*$AB$9)</f>
        <v>0</v>
      </c>
      <c r="AC68" s="71">
        <v>0</v>
      </c>
      <c r="AD68" s="71">
        <f>SUM(AC68*$E68*$F68*$H68*$J68*$AD$9)</f>
        <v>0</v>
      </c>
      <c r="AE68" s="71">
        <v>0</v>
      </c>
      <c r="AF68" s="71">
        <f>SUM(AE68*$E68*$F68*$H68*$J68*$AF$9)</f>
        <v>0</v>
      </c>
      <c r="AG68" s="71"/>
      <c r="AH68" s="71">
        <f>SUM(AG68*$E68*$F68*$H68*$I68*$AH$9)</f>
        <v>0</v>
      </c>
      <c r="AI68" s="91">
        <v>0</v>
      </c>
      <c r="AJ68" s="71">
        <f>SUM(AI68*$E68*$F68*$H68*$I68*$AJ$9)</f>
        <v>0</v>
      </c>
      <c r="AK68" s="91"/>
      <c r="AL68" s="71"/>
      <c r="AM68" s="91"/>
      <c r="AN68" s="71">
        <f>SUM(AM68*$E68*$F68*$H68*$I68*$AN$9)</f>
        <v>0</v>
      </c>
      <c r="AO68" s="91">
        <v>0</v>
      </c>
      <c r="AP68" s="71">
        <f>SUM(AO68*$E68*$F68*$H68*$I68*$AP$9)</f>
        <v>0</v>
      </c>
      <c r="AQ68" s="71">
        <v>0</v>
      </c>
      <c r="AR68" s="71">
        <f>SUM(AQ68*$E68*$F68*$H68*$I68*$AR$9)</f>
        <v>0</v>
      </c>
      <c r="AS68" s="91">
        <v>0</v>
      </c>
      <c r="AT68" s="71">
        <f>SUM(AS68*$E68*$F68*$H68*$I68*$AT$9)</f>
        <v>0</v>
      </c>
      <c r="AU68" s="91">
        <v>0</v>
      </c>
      <c r="AV68" s="71">
        <f>SUM(AU68*$E68*$F68*$H68*$I68*$AV$9)</f>
        <v>0</v>
      </c>
      <c r="AW68" s="91">
        <v>0</v>
      </c>
      <c r="AX68" s="71">
        <f>SUM(AW68*$E68*$F68*$H68*$I68*$AX$9)</f>
        <v>0</v>
      </c>
      <c r="AY68" s="91"/>
      <c r="AZ68" s="71">
        <f>SUM(AY68*$E68*$F68*$H68*$I68*$AZ$9)</f>
        <v>0</v>
      </c>
      <c r="BA68" s="130"/>
      <c r="BB68" s="71">
        <f>SUM(BA68*$E68*$F68*$H68*$J68*$BB$9)</f>
        <v>0</v>
      </c>
      <c r="BC68" s="138">
        <v>0</v>
      </c>
      <c r="BD68" s="71">
        <f>SUM(BC68*$E68*$F68*$H68*$J68*$BD$9)</f>
        <v>0</v>
      </c>
      <c r="BE68" s="71">
        <v>0</v>
      </c>
      <c r="BF68" s="71">
        <f>SUM(BE68*$E68*$F68*$H68*$J68*$BF$9)</f>
        <v>0</v>
      </c>
      <c r="BG68" s="71">
        <v>0</v>
      </c>
      <c r="BH68" s="71">
        <f>SUM(BG68*$E68*$F68*$H68*$J68*$BH$9)</f>
        <v>0</v>
      </c>
      <c r="BI68" s="91"/>
      <c r="BJ68" s="71">
        <f>SUM(BI68*$E68*$F68*$H68*$J68*$BJ$9)</f>
        <v>0</v>
      </c>
      <c r="BK68" s="92"/>
      <c r="BL68" s="71"/>
      <c r="BM68" s="91">
        <v>0</v>
      </c>
      <c r="BN68" s="71">
        <f>SUM(BM68*$E68*$F68*$H68*$J68*$BN$9)</f>
        <v>0</v>
      </c>
      <c r="BO68" s="91">
        <v>0</v>
      </c>
      <c r="BP68" s="71">
        <f>SUM(BO68*$E68*$F68*$H68*$J68*$BP$9)</f>
        <v>0</v>
      </c>
      <c r="BQ68" s="71">
        <v>0</v>
      </c>
      <c r="BR68" s="71">
        <f>SUM(BQ68*$E68*$F68*$H68*$J68*$BR$9)</f>
        <v>0</v>
      </c>
      <c r="BS68" s="91">
        <v>0</v>
      </c>
      <c r="BT68" s="71">
        <f>SUM(BS68*$E68*$F68*$H68*$J68*$BT$9)</f>
        <v>0</v>
      </c>
      <c r="BU68" s="91"/>
      <c r="BV68" s="71">
        <f>SUM(BU68*$E68*$F68*$H68*$J68*$BV$9)</f>
        <v>0</v>
      </c>
      <c r="BW68" s="91"/>
      <c r="BX68" s="71">
        <f>(BW68*$E68*$F68*$H68*$J68*BX$9)</f>
        <v>0</v>
      </c>
      <c r="BY68" s="71"/>
      <c r="BZ68" s="71">
        <f t="shared" si="227"/>
        <v>0</v>
      </c>
      <c r="CA68" s="91">
        <v>0</v>
      </c>
      <c r="CB68" s="71">
        <f t="shared" si="228"/>
        <v>0</v>
      </c>
      <c r="CC68" s="71">
        <v>0</v>
      </c>
      <c r="CD68" s="71">
        <f t="shared" si="229"/>
        <v>0</v>
      </c>
      <c r="CE68" s="71">
        <v>90</v>
      </c>
      <c r="CF68" s="71">
        <f t="shared" si="230"/>
        <v>8446295.0879999995</v>
      </c>
      <c r="CG68" s="94"/>
      <c r="CH68" s="71">
        <f t="shared" si="231"/>
        <v>0</v>
      </c>
      <c r="CI68" s="94"/>
      <c r="CJ68" s="94"/>
      <c r="CK68" s="94"/>
      <c r="CL68" s="94"/>
      <c r="CM68" s="95">
        <f>SUM(O68+M68+Q68+S68+Y68+W68+U68+AC68+AA68+AE68+BA68+BE68+AG68+AO68+AQ68+BO68+BQ68+BM68+BS68+BU68+BI68+AI68+AK68+AM68+BC68+BG68+AS68+AU68+AW68+AY68+BK68+BW68+BY68+CA68+CC68+CE68+CK68+CG68)</f>
        <v>90</v>
      </c>
      <c r="CN68" s="95">
        <f>SUM(P68+N68+R68+T68+Z68+X68+V68+AD68+AB68+AF68+BB68+BF68+AH68+AP68+AR68+BP68+BR68+BN68+BT68+BV68+BJ68+AJ68+AL68+AN68+BD68+BH68+AT68+AV68+AX68+AZ68+BL68+BX68+BZ68+CB68+CD68+CF68+CL68+CH68)</f>
        <v>8446295.0879999995</v>
      </c>
      <c r="CO68" s="71">
        <v>320</v>
      </c>
      <c r="CP68" s="72">
        <v>25026059.52</v>
      </c>
      <c r="CQ68" s="96">
        <v>410</v>
      </c>
      <c r="CR68" s="96">
        <v>33472354.607999999</v>
      </c>
    </row>
    <row r="69" spans="1:97" s="141" customFormat="1" ht="18.75" customHeight="1" x14ac:dyDescent="0.25">
      <c r="A69" s="140">
        <v>15</v>
      </c>
      <c r="B69" s="140"/>
      <c r="C69" s="59" t="s">
        <v>184</v>
      </c>
      <c r="D69" s="157" t="s">
        <v>185</v>
      </c>
      <c r="E69" s="84">
        <v>17622</v>
      </c>
      <c r="F69" s="132">
        <v>1.05</v>
      </c>
      <c r="G69" s="114"/>
      <c r="H69" s="62"/>
      <c r="I69" s="75">
        <v>1.4</v>
      </c>
      <c r="J69" s="76">
        <v>1.68</v>
      </c>
      <c r="K69" s="76">
        <v>2.23</v>
      </c>
      <c r="L69" s="77">
        <v>2.57</v>
      </c>
      <c r="M69" s="133">
        <f>SUM(M70:M72)</f>
        <v>15</v>
      </c>
      <c r="N69" s="133">
        <f t="shared" ref="N69:BY69" si="232">SUM(N70:N72)</f>
        <v>344527.72199999995</v>
      </c>
      <c r="O69" s="133">
        <f t="shared" si="232"/>
        <v>0</v>
      </c>
      <c r="P69" s="133">
        <f t="shared" si="232"/>
        <v>0</v>
      </c>
      <c r="Q69" s="133">
        <f>SUM(Q70:Q72)</f>
        <v>670</v>
      </c>
      <c r="R69" s="133">
        <f t="shared" si="232"/>
        <v>35406298.619999997</v>
      </c>
      <c r="S69" s="133">
        <f t="shared" si="232"/>
        <v>0</v>
      </c>
      <c r="T69" s="133">
        <f t="shared" si="232"/>
        <v>0</v>
      </c>
      <c r="U69" s="133">
        <f t="shared" si="232"/>
        <v>0</v>
      </c>
      <c r="V69" s="133">
        <f t="shared" si="232"/>
        <v>0</v>
      </c>
      <c r="W69" s="133">
        <f t="shared" si="232"/>
        <v>0</v>
      </c>
      <c r="X69" s="133">
        <f t="shared" si="232"/>
        <v>0</v>
      </c>
      <c r="Y69" s="133">
        <f t="shared" si="232"/>
        <v>61</v>
      </c>
      <c r="Z69" s="133">
        <f t="shared" si="232"/>
        <v>1401079.4027999998</v>
      </c>
      <c r="AA69" s="133">
        <f t="shared" si="232"/>
        <v>5</v>
      </c>
      <c r="AB69" s="133">
        <f t="shared" si="232"/>
        <v>114842.57399999999</v>
      </c>
      <c r="AC69" s="133">
        <f t="shared" si="232"/>
        <v>0</v>
      </c>
      <c r="AD69" s="133">
        <f t="shared" si="232"/>
        <v>0</v>
      </c>
      <c r="AE69" s="133">
        <f t="shared" si="232"/>
        <v>5</v>
      </c>
      <c r="AF69" s="133">
        <f t="shared" si="232"/>
        <v>137811.0888</v>
      </c>
      <c r="AG69" s="133">
        <f t="shared" si="232"/>
        <v>6</v>
      </c>
      <c r="AH69" s="133">
        <f t="shared" si="232"/>
        <v>137811.0888</v>
      </c>
      <c r="AI69" s="133">
        <f t="shared" si="232"/>
        <v>0</v>
      </c>
      <c r="AJ69" s="133">
        <f t="shared" si="232"/>
        <v>0</v>
      </c>
      <c r="AK69" s="133">
        <f t="shared" si="232"/>
        <v>0</v>
      </c>
      <c r="AL69" s="133">
        <f t="shared" si="232"/>
        <v>0</v>
      </c>
      <c r="AM69" s="133">
        <f t="shared" si="232"/>
        <v>0</v>
      </c>
      <c r="AN69" s="133">
        <f t="shared" si="232"/>
        <v>0</v>
      </c>
      <c r="AO69" s="133">
        <f t="shared" si="232"/>
        <v>0</v>
      </c>
      <c r="AP69" s="133">
        <f t="shared" si="232"/>
        <v>0</v>
      </c>
      <c r="AQ69" s="133">
        <f t="shared" si="232"/>
        <v>0</v>
      </c>
      <c r="AR69" s="133">
        <f t="shared" si="232"/>
        <v>0</v>
      </c>
      <c r="AS69" s="133">
        <f t="shared" si="232"/>
        <v>0</v>
      </c>
      <c r="AT69" s="133">
        <f t="shared" si="232"/>
        <v>0</v>
      </c>
      <c r="AU69" s="133">
        <f t="shared" si="232"/>
        <v>0</v>
      </c>
      <c r="AV69" s="133">
        <f t="shared" si="232"/>
        <v>0</v>
      </c>
      <c r="AW69" s="133">
        <f t="shared" si="232"/>
        <v>0</v>
      </c>
      <c r="AX69" s="133">
        <f t="shared" si="232"/>
        <v>0</v>
      </c>
      <c r="AY69" s="133">
        <f t="shared" si="232"/>
        <v>36</v>
      </c>
      <c r="AZ69" s="133">
        <f t="shared" si="232"/>
        <v>826866.53280000004</v>
      </c>
      <c r="BA69" s="133">
        <f t="shared" si="232"/>
        <v>50</v>
      </c>
      <c r="BB69" s="133">
        <f t="shared" si="232"/>
        <v>1378110.8879999998</v>
      </c>
      <c r="BC69" s="133">
        <f t="shared" si="232"/>
        <v>0</v>
      </c>
      <c r="BD69" s="133">
        <f t="shared" si="232"/>
        <v>0</v>
      </c>
      <c r="BE69" s="133">
        <f t="shared" si="232"/>
        <v>0</v>
      </c>
      <c r="BF69" s="133">
        <f t="shared" si="232"/>
        <v>0</v>
      </c>
      <c r="BG69" s="133">
        <f t="shared" si="232"/>
        <v>3</v>
      </c>
      <c r="BH69" s="133">
        <f t="shared" si="232"/>
        <v>82686.653279999999</v>
      </c>
      <c r="BI69" s="133">
        <f t="shared" si="232"/>
        <v>0</v>
      </c>
      <c r="BJ69" s="133">
        <f t="shared" si="232"/>
        <v>0</v>
      </c>
      <c r="BK69" s="133">
        <f t="shared" si="232"/>
        <v>0</v>
      </c>
      <c r="BL69" s="133">
        <f t="shared" si="232"/>
        <v>0</v>
      </c>
      <c r="BM69" s="133">
        <f t="shared" si="232"/>
        <v>50</v>
      </c>
      <c r="BN69" s="133">
        <f t="shared" si="232"/>
        <v>1378110.8879999998</v>
      </c>
      <c r="BO69" s="133">
        <f t="shared" si="232"/>
        <v>0</v>
      </c>
      <c r="BP69" s="133">
        <f t="shared" si="232"/>
        <v>0</v>
      </c>
      <c r="BQ69" s="133">
        <f t="shared" si="232"/>
        <v>24</v>
      </c>
      <c r="BR69" s="133">
        <f t="shared" si="232"/>
        <v>661493.22623999999</v>
      </c>
      <c r="BS69" s="133">
        <f t="shared" si="232"/>
        <v>0</v>
      </c>
      <c r="BT69" s="133">
        <f t="shared" si="232"/>
        <v>0</v>
      </c>
      <c r="BU69" s="133">
        <f t="shared" si="232"/>
        <v>13</v>
      </c>
      <c r="BV69" s="133">
        <f t="shared" si="232"/>
        <v>358308.83087999996</v>
      </c>
      <c r="BW69" s="133">
        <f t="shared" si="232"/>
        <v>17</v>
      </c>
      <c r="BX69" s="133">
        <f t="shared" si="232"/>
        <v>468557.70192000002</v>
      </c>
      <c r="BY69" s="117">
        <f t="shared" si="232"/>
        <v>0</v>
      </c>
      <c r="BZ69" s="133">
        <f t="shared" ref="BZ69:CN69" si="233">SUM(BZ70:BZ72)</f>
        <v>0</v>
      </c>
      <c r="CA69" s="133">
        <f t="shared" si="233"/>
        <v>35</v>
      </c>
      <c r="CB69" s="133">
        <f t="shared" si="233"/>
        <v>1280494.7001</v>
      </c>
      <c r="CC69" s="133">
        <f t="shared" si="233"/>
        <v>60</v>
      </c>
      <c r="CD69" s="133">
        <f t="shared" si="233"/>
        <v>2529817.8443999998</v>
      </c>
      <c r="CE69" s="133">
        <f t="shared" si="233"/>
        <v>0</v>
      </c>
      <c r="CF69" s="133">
        <f t="shared" si="233"/>
        <v>0</v>
      </c>
      <c r="CG69" s="133">
        <f t="shared" si="233"/>
        <v>2</v>
      </c>
      <c r="CH69" s="133">
        <f t="shared" si="233"/>
        <v>45937.029600000002</v>
      </c>
      <c r="CI69" s="133">
        <f t="shared" si="233"/>
        <v>0</v>
      </c>
      <c r="CJ69" s="133">
        <f t="shared" si="233"/>
        <v>0</v>
      </c>
      <c r="CK69" s="133">
        <f t="shared" si="233"/>
        <v>0</v>
      </c>
      <c r="CL69" s="133">
        <f t="shared" si="233"/>
        <v>0</v>
      </c>
      <c r="CM69" s="133">
        <f t="shared" si="233"/>
        <v>1052</v>
      </c>
      <c r="CN69" s="133">
        <f t="shared" si="233"/>
        <v>46552754.791619994</v>
      </c>
      <c r="CO69" s="133">
        <v>6073</v>
      </c>
      <c r="CP69" s="134">
        <v>180626107.60655993</v>
      </c>
      <c r="CQ69" s="117">
        <v>7125</v>
      </c>
      <c r="CR69" s="117">
        <v>227178862.39817995</v>
      </c>
    </row>
    <row r="70" spans="1:97" s="3" customFormat="1" ht="30" customHeight="1" x14ac:dyDescent="0.25">
      <c r="A70" s="121"/>
      <c r="B70" s="121">
        <v>46</v>
      </c>
      <c r="C70" s="122" t="s">
        <v>186</v>
      </c>
      <c r="D70" s="158" t="s">
        <v>187</v>
      </c>
      <c r="E70" s="84">
        <v>17622</v>
      </c>
      <c r="F70" s="85">
        <v>0.98</v>
      </c>
      <c r="G70" s="86"/>
      <c r="H70" s="214">
        <v>0.95</v>
      </c>
      <c r="I70" s="88">
        <v>1.4</v>
      </c>
      <c r="J70" s="88">
        <v>1.68</v>
      </c>
      <c r="K70" s="88">
        <v>2.23</v>
      </c>
      <c r="L70" s="89">
        <v>2.57</v>
      </c>
      <c r="M70" s="90">
        <v>15</v>
      </c>
      <c r="N70" s="71">
        <f t="shared" ref="N70:N72" si="234">SUM(M70*$E70*$F70*$H70*$I70*$N$9)</f>
        <v>344527.72199999995</v>
      </c>
      <c r="O70" s="91"/>
      <c r="P70" s="71">
        <f>SUM(O70*$E70*$F70*$H70*$I70*$P$9)</f>
        <v>0</v>
      </c>
      <c r="Q70" s="71">
        <v>250</v>
      </c>
      <c r="R70" s="71">
        <f>SUM(Q70*$E70*$F70*$H70*$I70*$R$9)</f>
        <v>5742128.6999999993</v>
      </c>
      <c r="S70" s="91"/>
      <c r="T70" s="71">
        <f>SUM(S70*$E70*$F70*$H70*$I70*$T$9)</f>
        <v>0</v>
      </c>
      <c r="U70" s="91"/>
      <c r="V70" s="71">
        <f>SUM(U70*$E70*$F70*$H70*$I70*$V$9)</f>
        <v>0</v>
      </c>
      <c r="W70" s="91"/>
      <c r="X70" s="71"/>
      <c r="Y70" s="71">
        <v>61</v>
      </c>
      <c r="Z70" s="71">
        <f>SUM(Y70*$E70*$F70*$H70*$I70*$Z$9)</f>
        <v>1401079.4027999998</v>
      </c>
      <c r="AA70" s="71">
        <v>5</v>
      </c>
      <c r="AB70" s="71">
        <f>SUM(AA70*$E70*$F70*$H70*$I70*$AB$9)</f>
        <v>114842.57399999999</v>
      </c>
      <c r="AC70" s="71">
        <v>0</v>
      </c>
      <c r="AD70" s="71">
        <f>SUM(AC70*$E70*$F70*$H70*$J70*$AD$9)</f>
        <v>0</v>
      </c>
      <c r="AE70" s="130">
        <v>5</v>
      </c>
      <c r="AF70" s="71">
        <f>SUM(AE70*$E70*$F70*$H70*$J70*$AF$9)</f>
        <v>137811.0888</v>
      </c>
      <c r="AG70" s="71">
        <v>6</v>
      </c>
      <c r="AH70" s="71">
        <f>SUM(AG70*$E70*$F70*$H70*$I70*$AH$9)</f>
        <v>137811.0888</v>
      </c>
      <c r="AI70" s="91"/>
      <c r="AJ70" s="71">
        <f>SUM(AI70*$E70*$F70*$H70*$I70*$AJ$9)</f>
        <v>0</v>
      </c>
      <c r="AK70" s="91"/>
      <c r="AL70" s="71"/>
      <c r="AM70" s="91"/>
      <c r="AN70" s="71">
        <f>SUM(AM70*$E70*$F70*$H70*$I70*$AN$9)</f>
        <v>0</v>
      </c>
      <c r="AO70" s="91"/>
      <c r="AP70" s="71">
        <f>SUM(AO70*$E70*$F70*$H70*$I70*$AP$9)</f>
        <v>0</v>
      </c>
      <c r="AQ70" s="71">
        <v>0</v>
      </c>
      <c r="AR70" s="71">
        <f>SUM(AQ70*$E70*$F70*$H70*$I70*$AR$9)</f>
        <v>0</v>
      </c>
      <c r="AS70" s="91"/>
      <c r="AT70" s="71">
        <f>SUM(AS70*$E70*$F70*$H70*$I70*$AT$9)</f>
        <v>0</v>
      </c>
      <c r="AU70" s="91"/>
      <c r="AV70" s="71">
        <f>SUM(AU70*$E70*$F70*$H70*$I70*$AV$9)</f>
        <v>0</v>
      </c>
      <c r="AW70" s="71"/>
      <c r="AX70" s="71">
        <f>SUM(AW70*$E70*$F70*$H70*$I70*$AX$9)</f>
        <v>0</v>
      </c>
      <c r="AY70" s="71">
        <v>36</v>
      </c>
      <c r="AZ70" s="71">
        <f>SUM(AY70*$E70*$F70*$H70*$I70*$AZ$9)</f>
        <v>826866.53280000004</v>
      </c>
      <c r="BA70" s="71">
        <v>50</v>
      </c>
      <c r="BB70" s="71">
        <f>SUM(BA70*$E70*$F70*$H70*$J70*$BB$9)</f>
        <v>1378110.8879999998</v>
      </c>
      <c r="BC70" s="138"/>
      <c r="BD70" s="71">
        <f>SUM(BC70*$E70*$F70*$H70*$J70*$BD$9)</f>
        <v>0</v>
      </c>
      <c r="BE70" s="71"/>
      <c r="BF70" s="71">
        <f>SUM(BE70*$E70*$F70*$H70*$J70*$BF$9)</f>
        <v>0</v>
      </c>
      <c r="BG70" s="151">
        <v>3</v>
      </c>
      <c r="BH70" s="71">
        <f>SUM(BG70*$E70*$F70*$H70*$J70*$BH$9)</f>
        <v>82686.653279999999</v>
      </c>
      <c r="BI70" s="71"/>
      <c r="BJ70" s="71">
        <f>SUM(BI70*$E70*$F70*$H70*$J70*$BJ$9)</f>
        <v>0</v>
      </c>
      <c r="BK70" s="131"/>
      <c r="BL70" s="71"/>
      <c r="BM70" s="130">
        <v>50</v>
      </c>
      <c r="BN70" s="71">
        <f>SUM(BM70*$E70*$F70*$H70*$J70*$BN$9)</f>
        <v>1378110.8879999998</v>
      </c>
      <c r="BO70" s="91"/>
      <c r="BP70" s="71">
        <f>SUM(BO70*$E70*$F70*$H70*$J70*$BP$9)</f>
        <v>0</v>
      </c>
      <c r="BQ70" s="71">
        <v>24</v>
      </c>
      <c r="BR70" s="71">
        <f>SUM(BQ70*$E70*$F70*$H70*$J70*$BR$9)</f>
        <v>661493.22623999999</v>
      </c>
      <c r="BS70" s="93"/>
      <c r="BT70" s="71">
        <f>SUM(BS70*$E70*$F70*$H70*$J70*$BT$9)</f>
        <v>0</v>
      </c>
      <c r="BU70" s="130">
        <v>13</v>
      </c>
      <c r="BV70" s="71">
        <f>SUM(BU70*$E70*$F70*$H70*$J70*$BV$9)</f>
        <v>358308.83087999996</v>
      </c>
      <c r="BW70" s="71">
        <v>17</v>
      </c>
      <c r="BX70" s="71">
        <f>(BW70*$E70*$F70*$H70*$J70*BX$9)</f>
        <v>468557.70192000002</v>
      </c>
      <c r="BY70" s="71"/>
      <c r="BZ70" s="71">
        <f t="shared" ref="BZ70:BZ72" si="235">(BY70*$E70*$F70*$H70*$J70*BZ$9)</f>
        <v>0</v>
      </c>
      <c r="CA70" s="130">
        <v>35</v>
      </c>
      <c r="CB70" s="71">
        <f t="shared" ref="CB70:CB72" si="236">(CA70*$E70*$F70*$H70*$K70*CB$9)</f>
        <v>1280494.7001</v>
      </c>
      <c r="CC70" s="130">
        <v>60</v>
      </c>
      <c r="CD70" s="71">
        <f t="shared" ref="CD70:CD72" si="237">(CC70*$E70*$F70*$H70*$L70*CD$9)</f>
        <v>2529817.8443999998</v>
      </c>
      <c r="CE70" s="71"/>
      <c r="CF70" s="71">
        <f t="shared" ref="CF70:CF72" si="238">(CE70*$E70*$F70*$H70*$J70*CF$9)</f>
        <v>0</v>
      </c>
      <c r="CG70" s="71">
        <v>2</v>
      </c>
      <c r="CH70" s="71">
        <f t="shared" ref="CH70:CH72" si="239">(CG70*$E70*$F70*$H70*$I70*CH$9)</f>
        <v>45937.029600000002</v>
      </c>
      <c r="CI70" s="94"/>
      <c r="CJ70" s="94"/>
      <c r="CK70" s="94"/>
      <c r="CL70" s="94"/>
      <c r="CM70" s="95">
        <f t="shared" ref="CM70:CN72" si="240">SUM(O70+M70+Q70+S70+Y70+W70+U70+AC70+AA70+AE70+BA70+BE70+AG70+AO70+AQ70+BO70+BQ70+BM70+BS70+BU70+BI70+AI70+AK70+AM70+BC70+BG70+AS70+AU70+AW70+AY70+BK70+BW70+BY70+CA70+CC70+CE70+CK70+CG70)</f>
        <v>632</v>
      </c>
      <c r="CN70" s="95">
        <f t="shared" si="240"/>
        <v>16888584.871619996</v>
      </c>
      <c r="CO70" s="71">
        <v>5369</v>
      </c>
      <c r="CP70" s="72">
        <v>134741182.73615995</v>
      </c>
      <c r="CQ70" s="96">
        <v>6001</v>
      </c>
      <c r="CR70" s="96">
        <v>151629767.60777995</v>
      </c>
    </row>
    <row r="71" spans="1:97" s="3" customFormat="1" ht="39.75" customHeight="1" x14ac:dyDescent="0.25">
      <c r="A71" s="121"/>
      <c r="B71" s="121">
        <v>47</v>
      </c>
      <c r="C71" s="122" t="s">
        <v>188</v>
      </c>
      <c r="D71" s="102" t="s">
        <v>189</v>
      </c>
      <c r="E71" s="84">
        <v>17622</v>
      </c>
      <c r="F71" s="85">
        <v>1.75</v>
      </c>
      <c r="G71" s="86"/>
      <c r="H71" s="87">
        <v>1</v>
      </c>
      <c r="I71" s="136">
        <v>1.4</v>
      </c>
      <c r="J71" s="136">
        <v>1.68</v>
      </c>
      <c r="K71" s="136">
        <v>2.23</v>
      </c>
      <c r="L71" s="137">
        <v>2.57</v>
      </c>
      <c r="M71" s="97">
        <v>0</v>
      </c>
      <c r="N71" s="71">
        <f t="shared" si="234"/>
        <v>0</v>
      </c>
      <c r="O71" s="91"/>
      <c r="P71" s="71">
        <f>SUM(O71*$E71*$F71*$H71*$I71*$P$9)</f>
        <v>0</v>
      </c>
      <c r="Q71" s="71">
        <v>10</v>
      </c>
      <c r="R71" s="71">
        <f>SUM(Q71*$E71*$F71*$H71*$I71*$R$9)</f>
        <v>431739</v>
      </c>
      <c r="S71" s="91"/>
      <c r="T71" s="71">
        <f>SUM(S71*$E71*$F71*$H71*$I71*$T$9)</f>
        <v>0</v>
      </c>
      <c r="U71" s="91"/>
      <c r="V71" s="71">
        <f>SUM(U71*$E71*$F71*$H71*$I71*$V$9)</f>
        <v>0</v>
      </c>
      <c r="W71" s="91"/>
      <c r="X71" s="71"/>
      <c r="Y71" s="91">
        <v>0</v>
      </c>
      <c r="Z71" s="71">
        <f>SUM(Y71*$E71*$F71*$H71*$I71*$Z$9)</f>
        <v>0</v>
      </c>
      <c r="AA71" s="71">
        <v>0</v>
      </c>
      <c r="AB71" s="71">
        <f>SUM(AA71*$E71*$F71*$H71*$I71*$AB$9)</f>
        <v>0</v>
      </c>
      <c r="AC71" s="71">
        <v>0</v>
      </c>
      <c r="AD71" s="71">
        <f>SUM(AC71*$E71*$F71*$H71*$J71*$AD$9)</f>
        <v>0</v>
      </c>
      <c r="AE71" s="71"/>
      <c r="AF71" s="71">
        <f>SUM(AE71*$E71*$F71*$H71*$J71*$AF$9)</f>
        <v>0</v>
      </c>
      <c r="AG71" s="71"/>
      <c r="AH71" s="71">
        <f>SUM(AG71*$E71*$F71*$H71*$I71*$AH$9)</f>
        <v>0</v>
      </c>
      <c r="AI71" s="91"/>
      <c r="AJ71" s="71">
        <f>SUM(AI71*$E71*$F71*$H71*$I71*$AJ$9)</f>
        <v>0</v>
      </c>
      <c r="AK71" s="91"/>
      <c r="AL71" s="71"/>
      <c r="AM71" s="91"/>
      <c r="AN71" s="71">
        <f>SUM(AM71*$E71*$F71*$H71*$I71*$AN$9)</f>
        <v>0</v>
      </c>
      <c r="AO71" s="91"/>
      <c r="AP71" s="71">
        <f>SUM(AO71*$E71*$F71*$H71*$I71*$AP$9)</f>
        <v>0</v>
      </c>
      <c r="AQ71" s="71"/>
      <c r="AR71" s="71">
        <f>SUM(AQ71*$E71*$F71*$H71*$I71*$AR$9)</f>
        <v>0</v>
      </c>
      <c r="AS71" s="91"/>
      <c r="AT71" s="71">
        <f>SUM(AS71*$E71*$F71*$H71*$I71*$AT$9)</f>
        <v>0</v>
      </c>
      <c r="AU71" s="91"/>
      <c r="AV71" s="71">
        <f>SUM(AU71*$E71*$F71*$H71*$I71*$AV$9)</f>
        <v>0</v>
      </c>
      <c r="AW71" s="91"/>
      <c r="AX71" s="71">
        <f>SUM(AW71*$E71*$F71*$H71*$I71*$AX$9)</f>
        <v>0</v>
      </c>
      <c r="AY71" s="71">
        <v>0</v>
      </c>
      <c r="AZ71" s="71">
        <f>SUM(AY71*$E71*$F71*$H71*$I71*$AZ$9)</f>
        <v>0</v>
      </c>
      <c r="BA71" s="71"/>
      <c r="BB71" s="71">
        <f>SUM(BA71*$E71*$F71*$H71*$J71*$BB$9)</f>
        <v>0</v>
      </c>
      <c r="BC71" s="138"/>
      <c r="BD71" s="71">
        <f>SUM(BC71*$E71*$F71*$H71*$J71*$BD$9)</f>
        <v>0</v>
      </c>
      <c r="BE71" s="71"/>
      <c r="BF71" s="71">
        <f>SUM(BE71*$E71*$F71*$H71*$J71*$BF$9)</f>
        <v>0</v>
      </c>
      <c r="BG71" s="91"/>
      <c r="BH71" s="71">
        <f>SUM(BG71*$E71*$F71*$H71*$J71*$BH$9)</f>
        <v>0</v>
      </c>
      <c r="BI71" s="71"/>
      <c r="BJ71" s="71">
        <f>SUM(BI71*$E71*$F71*$H71*$J71*$BJ$9)</f>
        <v>0</v>
      </c>
      <c r="BK71" s="92"/>
      <c r="BL71" s="71"/>
      <c r="BM71" s="71"/>
      <c r="BN71" s="71">
        <f>SUM(BM71*$E71*$F71*$H71*$J71*$BN$9)</f>
        <v>0</v>
      </c>
      <c r="BO71" s="91"/>
      <c r="BP71" s="71">
        <f>SUM(BO71*$E71*$F71*$H71*$J71*$BP$9)</f>
        <v>0</v>
      </c>
      <c r="BQ71" s="71"/>
      <c r="BR71" s="71">
        <f>SUM(BQ71*$E71*$F71*$H71*$J71*$BR$9)</f>
        <v>0</v>
      </c>
      <c r="BS71" s="91"/>
      <c r="BT71" s="71">
        <f>SUM(BS71*$E71*$F71*$H71*$J71*$BT$9)</f>
        <v>0</v>
      </c>
      <c r="BU71" s="91"/>
      <c r="BV71" s="71">
        <f>SUM(BU71*$E71*$F71*$H71*$J71*$BV$9)</f>
        <v>0</v>
      </c>
      <c r="BW71" s="71"/>
      <c r="BX71" s="71">
        <f>(BW71*$E71*$F71*$H71*$J71*BX$9)</f>
        <v>0</v>
      </c>
      <c r="BY71" s="71"/>
      <c r="BZ71" s="71">
        <f t="shared" si="235"/>
        <v>0</v>
      </c>
      <c r="CA71" s="71"/>
      <c r="CB71" s="71">
        <f t="shared" si="236"/>
        <v>0</v>
      </c>
      <c r="CC71" s="91"/>
      <c r="CD71" s="71">
        <f t="shared" si="237"/>
        <v>0</v>
      </c>
      <c r="CE71" s="71"/>
      <c r="CF71" s="71">
        <f t="shared" si="238"/>
        <v>0</v>
      </c>
      <c r="CG71" s="71"/>
      <c r="CH71" s="71">
        <f t="shared" si="239"/>
        <v>0</v>
      </c>
      <c r="CI71" s="94"/>
      <c r="CJ71" s="94"/>
      <c r="CK71" s="94"/>
      <c r="CL71" s="94"/>
      <c r="CM71" s="95">
        <f t="shared" si="240"/>
        <v>10</v>
      </c>
      <c r="CN71" s="95">
        <f t="shared" si="240"/>
        <v>431739</v>
      </c>
      <c r="CO71" s="71">
        <v>234</v>
      </c>
      <c r="CP71" s="72">
        <v>10292657.76</v>
      </c>
      <c r="CQ71" s="96">
        <v>244</v>
      </c>
      <c r="CR71" s="96">
        <v>10724396.76</v>
      </c>
    </row>
    <row r="72" spans="1:97" s="3" customFormat="1" ht="48.75" customHeight="1" x14ac:dyDescent="0.25">
      <c r="A72" s="121"/>
      <c r="B72" s="121">
        <v>48</v>
      </c>
      <c r="C72" s="122" t="s">
        <v>190</v>
      </c>
      <c r="D72" s="102" t="s">
        <v>191</v>
      </c>
      <c r="E72" s="84">
        <v>17622</v>
      </c>
      <c r="F72" s="85">
        <v>2.89</v>
      </c>
      <c r="G72" s="86"/>
      <c r="H72" s="87">
        <v>1</v>
      </c>
      <c r="I72" s="136">
        <v>1.4</v>
      </c>
      <c r="J72" s="136">
        <v>1.68</v>
      </c>
      <c r="K72" s="136">
        <v>2.23</v>
      </c>
      <c r="L72" s="137">
        <v>2.57</v>
      </c>
      <c r="M72" s="97">
        <v>0</v>
      </c>
      <c r="N72" s="71">
        <f t="shared" si="234"/>
        <v>0</v>
      </c>
      <c r="O72" s="97"/>
      <c r="P72" s="71">
        <f>SUM(O72*$E72*$F72*$H72*$I72*$P$9)</f>
        <v>0</v>
      </c>
      <c r="Q72" s="90">
        <v>410</v>
      </c>
      <c r="R72" s="71">
        <f>SUM(Q72*$E72*$F72*$H72*$I72*$R$9)</f>
        <v>29232430.919999998</v>
      </c>
      <c r="S72" s="97"/>
      <c r="T72" s="71">
        <f>SUM(S72*$E72*$F72*$H72*$I72*$T$9)</f>
        <v>0</v>
      </c>
      <c r="U72" s="97"/>
      <c r="V72" s="71">
        <f>SUM(U72*$E72*$F72*$H72*$I72*$V$9)</f>
        <v>0</v>
      </c>
      <c r="W72" s="97"/>
      <c r="X72" s="90"/>
      <c r="Y72" s="97">
        <v>0</v>
      </c>
      <c r="Z72" s="71">
        <f>SUM(Y72*$E72*$F72*$H72*$I72*$Z$9)</f>
        <v>0</v>
      </c>
      <c r="AA72" s="90">
        <v>0</v>
      </c>
      <c r="AB72" s="71">
        <f>SUM(AA72*$E72*$F72*$H72*$I72*$AB$9)</f>
        <v>0</v>
      </c>
      <c r="AC72" s="90">
        <v>0</v>
      </c>
      <c r="AD72" s="71">
        <f>SUM(AC72*$E72*$F72*$H72*$J72*$AD$9)</f>
        <v>0</v>
      </c>
      <c r="AE72" s="90"/>
      <c r="AF72" s="71">
        <f>SUM(AE72*$E72*$F72*$H72*$J72*$AF$9)</f>
        <v>0</v>
      </c>
      <c r="AG72" s="90"/>
      <c r="AH72" s="71">
        <f>SUM(AG72*$E72*$F72*$H72*$I72*$AH$9)</f>
        <v>0</v>
      </c>
      <c r="AI72" s="97"/>
      <c r="AJ72" s="71">
        <f>SUM(AI72*$E72*$F72*$H72*$I72*$AJ$9)</f>
        <v>0</v>
      </c>
      <c r="AK72" s="97"/>
      <c r="AL72" s="90"/>
      <c r="AM72" s="97"/>
      <c r="AN72" s="71">
        <f>SUM(AM72*$E72*$F72*$H72*$I72*$AN$9)</f>
        <v>0</v>
      </c>
      <c r="AO72" s="97"/>
      <c r="AP72" s="71">
        <f>SUM(AO72*$E72*$F72*$H72*$I72*$AP$9)</f>
        <v>0</v>
      </c>
      <c r="AQ72" s="90"/>
      <c r="AR72" s="71">
        <f>SUM(AQ72*$E72*$F72*$H72*$I72*$AR$9)</f>
        <v>0</v>
      </c>
      <c r="AS72" s="97"/>
      <c r="AT72" s="71">
        <f>SUM(AS72*$E72*$F72*$H72*$I72*$AT$9)</f>
        <v>0</v>
      </c>
      <c r="AU72" s="97"/>
      <c r="AV72" s="71">
        <f>SUM(AU72*$E72*$F72*$H72*$I72*$AV$9)</f>
        <v>0</v>
      </c>
      <c r="AW72" s="97"/>
      <c r="AX72" s="71">
        <f>SUM(AW72*$E72*$F72*$H72*$I72*$AX$9)</f>
        <v>0</v>
      </c>
      <c r="AY72" s="90">
        <v>0</v>
      </c>
      <c r="AZ72" s="71">
        <f>SUM(AY72*$E72*$F72*$H72*$I72*$AZ$9)</f>
        <v>0</v>
      </c>
      <c r="BA72" s="90"/>
      <c r="BB72" s="71">
        <f>SUM(BA72*$E72*$F72*$H72*$J72*$BB$9)</f>
        <v>0</v>
      </c>
      <c r="BC72" s="154"/>
      <c r="BD72" s="71">
        <f>SUM(BC72*$E72*$F72*$H72*$J72*$BD$9)</f>
        <v>0</v>
      </c>
      <c r="BE72" s="90"/>
      <c r="BF72" s="71">
        <f>SUM(BE72*$E72*$F72*$H72*$J72*$BF$9)</f>
        <v>0</v>
      </c>
      <c r="BG72" s="97"/>
      <c r="BH72" s="71">
        <f>SUM(BG72*$E72*$F72*$H72*$J72*$BH$9)</f>
        <v>0</v>
      </c>
      <c r="BI72" s="90"/>
      <c r="BJ72" s="71">
        <f>SUM(BI72*$E72*$F72*$H72*$J72*$BJ$9)</f>
        <v>0</v>
      </c>
      <c r="BK72" s="99"/>
      <c r="BL72" s="71"/>
      <c r="BM72" s="90"/>
      <c r="BN72" s="71">
        <f>SUM(BM72*$E72*$F72*$H72*$J72*$BN$9)</f>
        <v>0</v>
      </c>
      <c r="BO72" s="97"/>
      <c r="BP72" s="71">
        <f>SUM(BO72*$E72*$F72*$H72*$J72*$BP$9)</f>
        <v>0</v>
      </c>
      <c r="BQ72" s="90"/>
      <c r="BR72" s="71">
        <f>SUM(BQ72*$E72*$F72*$H72*$J72*$BR$9)</f>
        <v>0</v>
      </c>
      <c r="BS72" s="97"/>
      <c r="BT72" s="71">
        <f>SUM(BS72*$E72*$F72*$H72*$J72*$BT$9)</f>
        <v>0</v>
      </c>
      <c r="BU72" s="97"/>
      <c r="BV72" s="71">
        <f>SUM(BU72*$E72*$F72*$H72*$J72*$BV$9)</f>
        <v>0</v>
      </c>
      <c r="BW72" s="90"/>
      <c r="BX72" s="71">
        <f>(BW72*$E72*$F72*$H72*$J72*BX$9)</f>
        <v>0</v>
      </c>
      <c r="BY72" s="71"/>
      <c r="BZ72" s="71">
        <f t="shared" si="235"/>
        <v>0</v>
      </c>
      <c r="CA72" s="90"/>
      <c r="CB72" s="71">
        <f t="shared" si="236"/>
        <v>0</v>
      </c>
      <c r="CC72" s="97"/>
      <c r="CD72" s="71">
        <f t="shared" si="237"/>
        <v>0</v>
      </c>
      <c r="CE72" s="90"/>
      <c r="CF72" s="71">
        <f t="shared" si="238"/>
        <v>0</v>
      </c>
      <c r="CG72" s="90"/>
      <c r="CH72" s="71">
        <f t="shared" si="239"/>
        <v>0</v>
      </c>
      <c r="CI72" s="139"/>
      <c r="CJ72" s="139"/>
      <c r="CK72" s="139"/>
      <c r="CL72" s="139"/>
      <c r="CM72" s="95">
        <f t="shared" si="240"/>
        <v>410</v>
      </c>
      <c r="CN72" s="95">
        <f t="shared" si="240"/>
        <v>29232430.919999998</v>
      </c>
      <c r="CO72" s="71">
        <v>470</v>
      </c>
      <c r="CP72" s="72">
        <v>35592267.110399999</v>
      </c>
      <c r="CQ72" s="96">
        <v>880</v>
      </c>
      <c r="CR72" s="96">
        <v>64824698.030399993</v>
      </c>
    </row>
    <row r="73" spans="1:97" s="1" customFormat="1" ht="18.75" customHeight="1" x14ac:dyDescent="0.25">
      <c r="A73" s="58">
        <v>16</v>
      </c>
      <c r="B73" s="58"/>
      <c r="C73" s="59" t="s">
        <v>192</v>
      </c>
      <c r="D73" s="159" t="s">
        <v>193</v>
      </c>
      <c r="E73" s="84">
        <v>17622</v>
      </c>
      <c r="F73" s="132">
        <v>1.06</v>
      </c>
      <c r="G73" s="114"/>
      <c r="H73" s="62"/>
      <c r="I73" s="75">
        <v>1.4</v>
      </c>
      <c r="J73" s="76">
        <v>1.68</v>
      </c>
      <c r="K73" s="76">
        <v>2.23</v>
      </c>
      <c r="L73" s="77">
        <v>2.57</v>
      </c>
      <c r="M73" s="133">
        <f>SUM(M74:M75)</f>
        <v>15</v>
      </c>
      <c r="N73" s="133">
        <f t="shared" ref="N73:BY73" si="241">SUM(N74:N75)</f>
        <v>330465.36599999992</v>
      </c>
      <c r="O73" s="133">
        <f t="shared" si="241"/>
        <v>70</v>
      </c>
      <c r="P73" s="133">
        <f t="shared" si="241"/>
        <v>4438276.919999999</v>
      </c>
      <c r="Q73" s="133">
        <f t="shared" si="241"/>
        <v>13</v>
      </c>
      <c r="R73" s="133">
        <f t="shared" si="241"/>
        <v>286403.31719999993</v>
      </c>
      <c r="S73" s="133">
        <f t="shared" si="241"/>
        <v>8</v>
      </c>
      <c r="T73" s="133">
        <f t="shared" si="241"/>
        <v>176248.19519999999</v>
      </c>
      <c r="U73" s="133">
        <f t="shared" si="241"/>
        <v>0</v>
      </c>
      <c r="V73" s="133">
        <f t="shared" si="241"/>
        <v>0</v>
      </c>
      <c r="W73" s="133">
        <f t="shared" si="241"/>
        <v>0</v>
      </c>
      <c r="X73" s="133">
        <f t="shared" si="241"/>
        <v>0</v>
      </c>
      <c r="Y73" s="133">
        <f t="shared" si="241"/>
        <v>30</v>
      </c>
      <c r="Z73" s="133">
        <f t="shared" si="241"/>
        <v>660930.73199999984</v>
      </c>
      <c r="AA73" s="133">
        <f t="shared" si="241"/>
        <v>15</v>
      </c>
      <c r="AB73" s="133">
        <f t="shared" si="241"/>
        <v>330465.36599999992</v>
      </c>
      <c r="AC73" s="133">
        <f t="shared" si="241"/>
        <v>0</v>
      </c>
      <c r="AD73" s="133">
        <f t="shared" si="241"/>
        <v>0</v>
      </c>
      <c r="AE73" s="133">
        <f t="shared" si="241"/>
        <v>130</v>
      </c>
      <c r="AF73" s="133">
        <f t="shared" si="241"/>
        <v>3436839.8063999997</v>
      </c>
      <c r="AG73" s="133">
        <f t="shared" si="241"/>
        <v>96</v>
      </c>
      <c r="AH73" s="133">
        <f t="shared" si="241"/>
        <v>2114978.3423999995</v>
      </c>
      <c r="AI73" s="133">
        <f t="shared" si="241"/>
        <v>0</v>
      </c>
      <c r="AJ73" s="133">
        <f t="shared" si="241"/>
        <v>0</v>
      </c>
      <c r="AK73" s="133">
        <f t="shared" si="241"/>
        <v>0</v>
      </c>
      <c r="AL73" s="133">
        <f t="shared" si="241"/>
        <v>0</v>
      </c>
      <c r="AM73" s="133">
        <f t="shared" si="241"/>
        <v>0</v>
      </c>
      <c r="AN73" s="133">
        <f t="shared" si="241"/>
        <v>0</v>
      </c>
      <c r="AO73" s="133">
        <f t="shared" si="241"/>
        <v>0</v>
      </c>
      <c r="AP73" s="133">
        <f t="shared" si="241"/>
        <v>0</v>
      </c>
      <c r="AQ73" s="133">
        <f t="shared" si="241"/>
        <v>11</v>
      </c>
      <c r="AR73" s="133">
        <f t="shared" si="241"/>
        <v>242341.26839999997</v>
      </c>
      <c r="AS73" s="133">
        <f t="shared" si="241"/>
        <v>0</v>
      </c>
      <c r="AT73" s="133">
        <f t="shared" si="241"/>
        <v>0</v>
      </c>
      <c r="AU73" s="133">
        <f t="shared" si="241"/>
        <v>0</v>
      </c>
      <c r="AV73" s="133">
        <f t="shared" si="241"/>
        <v>0</v>
      </c>
      <c r="AW73" s="133">
        <f t="shared" si="241"/>
        <v>0</v>
      </c>
      <c r="AX73" s="133">
        <f t="shared" si="241"/>
        <v>0</v>
      </c>
      <c r="AY73" s="133">
        <f t="shared" si="241"/>
        <v>109</v>
      </c>
      <c r="AZ73" s="133">
        <f t="shared" si="241"/>
        <v>2401381.6595999994</v>
      </c>
      <c r="BA73" s="133">
        <f t="shared" si="241"/>
        <v>60</v>
      </c>
      <c r="BB73" s="133">
        <f t="shared" si="241"/>
        <v>1586233.7567999999</v>
      </c>
      <c r="BC73" s="133">
        <f t="shared" si="241"/>
        <v>0</v>
      </c>
      <c r="BD73" s="133">
        <f t="shared" si="241"/>
        <v>0</v>
      </c>
      <c r="BE73" s="133">
        <f t="shared" si="241"/>
        <v>15</v>
      </c>
      <c r="BF73" s="133">
        <f t="shared" si="241"/>
        <v>396558.43919999996</v>
      </c>
      <c r="BG73" s="133">
        <f t="shared" si="241"/>
        <v>0</v>
      </c>
      <c r="BH73" s="133">
        <f t="shared" si="241"/>
        <v>0</v>
      </c>
      <c r="BI73" s="133">
        <f t="shared" si="241"/>
        <v>9</v>
      </c>
      <c r="BJ73" s="133">
        <f t="shared" si="241"/>
        <v>237935.06352</v>
      </c>
      <c r="BK73" s="133">
        <f t="shared" si="241"/>
        <v>0</v>
      </c>
      <c r="BL73" s="133">
        <f t="shared" si="241"/>
        <v>0</v>
      </c>
      <c r="BM73" s="133">
        <f t="shared" si="241"/>
        <v>50</v>
      </c>
      <c r="BN73" s="133">
        <f t="shared" si="241"/>
        <v>1321861.4639999999</v>
      </c>
      <c r="BO73" s="133">
        <f t="shared" si="241"/>
        <v>0</v>
      </c>
      <c r="BP73" s="133">
        <f t="shared" si="241"/>
        <v>0</v>
      </c>
      <c r="BQ73" s="133">
        <f t="shared" si="241"/>
        <v>25</v>
      </c>
      <c r="BR73" s="133">
        <f t="shared" si="241"/>
        <v>660930.73199999996</v>
      </c>
      <c r="BS73" s="133">
        <f t="shared" si="241"/>
        <v>68</v>
      </c>
      <c r="BT73" s="133">
        <f t="shared" si="241"/>
        <v>1797731.5910399999</v>
      </c>
      <c r="BU73" s="133">
        <f t="shared" si="241"/>
        <v>25</v>
      </c>
      <c r="BV73" s="133">
        <f t="shared" si="241"/>
        <v>660930.73199999996</v>
      </c>
      <c r="BW73" s="133">
        <f t="shared" si="241"/>
        <v>99</v>
      </c>
      <c r="BX73" s="133">
        <f t="shared" si="241"/>
        <v>2617285.6987199998</v>
      </c>
      <c r="BY73" s="117">
        <f t="shared" si="241"/>
        <v>46</v>
      </c>
      <c r="BZ73" s="133">
        <f t="shared" ref="BZ73:CN73" si="242">SUM(BZ74:BZ75)</f>
        <v>1216112.5468799996</v>
      </c>
      <c r="CA73" s="133">
        <f t="shared" si="242"/>
        <v>160</v>
      </c>
      <c r="CB73" s="133">
        <f t="shared" si="242"/>
        <v>5614763.9327999996</v>
      </c>
      <c r="CC73" s="133">
        <f t="shared" si="242"/>
        <v>30</v>
      </c>
      <c r="CD73" s="133">
        <f t="shared" si="242"/>
        <v>1213279.9865999997</v>
      </c>
      <c r="CE73" s="133">
        <f t="shared" si="242"/>
        <v>0</v>
      </c>
      <c r="CF73" s="133">
        <f t="shared" si="242"/>
        <v>0</v>
      </c>
      <c r="CG73" s="133">
        <f t="shared" si="242"/>
        <v>0</v>
      </c>
      <c r="CH73" s="133">
        <f t="shared" si="242"/>
        <v>0</v>
      </c>
      <c r="CI73" s="133">
        <f t="shared" si="242"/>
        <v>0</v>
      </c>
      <c r="CJ73" s="133">
        <f t="shared" si="242"/>
        <v>0</v>
      </c>
      <c r="CK73" s="133">
        <f t="shared" si="242"/>
        <v>0</v>
      </c>
      <c r="CL73" s="133">
        <f t="shared" si="242"/>
        <v>0</v>
      </c>
      <c r="CM73" s="133">
        <f t="shared" si="242"/>
        <v>1084</v>
      </c>
      <c r="CN73" s="133">
        <f t="shared" si="242"/>
        <v>31741954.916759994</v>
      </c>
      <c r="CO73" s="133">
        <v>10639</v>
      </c>
      <c r="CP73" s="134">
        <v>259249764.89808005</v>
      </c>
      <c r="CQ73" s="117">
        <v>11723</v>
      </c>
      <c r="CR73" s="117">
        <v>290991719.81484008</v>
      </c>
      <c r="CS73" s="3"/>
    </row>
    <row r="74" spans="1:97" s="3" customFormat="1" ht="45" customHeight="1" x14ac:dyDescent="0.25">
      <c r="A74" s="121"/>
      <c r="B74" s="121">
        <v>49</v>
      </c>
      <c r="C74" s="122" t="s">
        <v>194</v>
      </c>
      <c r="D74" s="156" t="s">
        <v>195</v>
      </c>
      <c r="E74" s="84">
        <v>17622</v>
      </c>
      <c r="F74" s="85">
        <v>0.94</v>
      </c>
      <c r="G74" s="86"/>
      <c r="H74" s="214">
        <v>0.95</v>
      </c>
      <c r="I74" s="88">
        <v>1.4</v>
      </c>
      <c r="J74" s="88">
        <v>1.68</v>
      </c>
      <c r="K74" s="88">
        <v>2.23</v>
      </c>
      <c r="L74" s="89">
        <v>2.57</v>
      </c>
      <c r="M74" s="90">
        <v>15</v>
      </c>
      <c r="N74" s="71">
        <f t="shared" ref="N74:N75" si="243">SUM(M74*$E74*$F74*$H74*$I74*$N$9)</f>
        <v>330465.36599999992</v>
      </c>
      <c r="O74" s="91"/>
      <c r="P74" s="71">
        <f>SUM(O74*$E74*$F74*$H74*$I74*$P$9)</f>
        <v>0</v>
      </c>
      <c r="Q74" s="71">
        <v>13</v>
      </c>
      <c r="R74" s="71">
        <f>SUM(Q74*$E74*$F74*$H74*$I74*$R$9)</f>
        <v>286403.31719999993</v>
      </c>
      <c r="S74" s="71">
        <v>8</v>
      </c>
      <c r="T74" s="71">
        <f>SUM(S74*$E74*$F74*$H74*$I74*$T$9)</f>
        <v>176248.19519999999</v>
      </c>
      <c r="U74" s="91"/>
      <c r="V74" s="71">
        <f>SUM(U74*$E74*$F74*$H74*$I74*$V$9)</f>
        <v>0</v>
      </c>
      <c r="W74" s="91"/>
      <c r="X74" s="71"/>
      <c r="Y74" s="71">
        <v>30</v>
      </c>
      <c r="Z74" s="71">
        <f>SUM(Y74*$E74*$F74*$H74*$I74*$Z$9)</f>
        <v>660930.73199999984</v>
      </c>
      <c r="AA74" s="71">
        <v>15</v>
      </c>
      <c r="AB74" s="71">
        <f>SUM(AA74*$E74*$F74*$H74*$I74*$AB$9)</f>
        <v>330465.36599999992</v>
      </c>
      <c r="AC74" s="71">
        <v>0</v>
      </c>
      <c r="AD74" s="71">
        <f>SUM(AC74*$E74*$F74*$H74*$J74*$AD$9)</f>
        <v>0</v>
      </c>
      <c r="AE74" s="130">
        <v>130</v>
      </c>
      <c r="AF74" s="71">
        <f>SUM(AE74*$E74*$F74*$H74*$J74*$AF$9)</f>
        <v>3436839.8063999997</v>
      </c>
      <c r="AG74" s="71">
        <v>96</v>
      </c>
      <c r="AH74" s="71">
        <f>SUM(AG74*$E74*$F74*$H74*$I74*$AH$9)</f>
        <v>2114978.3423999995</v>
      </c>
      <c r="AI74" s="91"/>
      <c r="AJ74" s="71">
        <f>SUM(AI74*$E74*$F74*$H74*$I74*$AJ$9)</f>
        <v>0</v>
      </c>
      <c r="AK74" s="91"/>
      <c r="AL74" s="71"/>
      <c r="AM74" s="91"/>
      <c r="AN74" s="71">
        <f>SUM(AM74*$E74*$F74*$H74*$I74*$AN$9)</f>
        <v>0</v>
      </c>
      <c r="AO74" s="91"/>
      <c r="AP74" s="71">
        <f>SUM(AO74*$E74*$F74*$H74*$I74*$AP$9)</f>
        <v>0</v>
      </c>
      <c r="AQ74" s="71">
        <v>11</v>
      </c>
      <c r="AR74" s="71">
        <f>SUM(AQ74*$E74*$F74*$H74*$I74*$AR$9)</f>
        <v>242341.26839999997</v>
      </c>
      <c r="AS74" s="71"/>
      <c r="AT74" s="71">
        <f>SUM(AS74*$E74*$F74*$H74*$I74*$AT$9)</f>
        <v>0</v>
      </c>
      <c r="AU74" s="91"/>
      <c r="AV74" s="71">
        <f>SUM(AU74*$E74*$F74*$H74*$I74*$AV$9)</f>
        <v>0</v>
      </c>
      <c r="AW74" s="71"/>
      <c r="AX74" s="71">
        <f>SUM(AW74*$E74*$F74*$H74*$I74*$AX$9)</f>
        <v>0</v>
      </c>
      <c r="AY74" s="71">
        <v>109</v>
      </c>
      <c r="AZ74" s="71">
        <f>SUM(AY74*$E74*$F74*$H74*$I74*$AZ$9)</f>
        <v>2401381.6595999994</v>
      </c>
      <c r="BA74" s="71">
        <v>60</v>
      </c>
      <c r="BB74" s="71">
        <f>SUM(BA74*$E74*$F74*$H74*$J74*$BB$9)</f>
        <v>1586233.7567999999</v>
      </c>
      <c r="BC74" s="138"/>
      <c r="BD74" s="71">
        <f>SUM(BC74*$E74*$F74*$H74*$J74*$BD$9)</f>
        <v>0</v>
      </c>
      <c r="BE74" s="130">
        <v>15</v>
      </c>
      <c r="BF74" s="71">
        <f>SUM(BE74*$E74*$F74*$H74*$J74*$BF$9)</f>
        <v>396558.43919999996</v>
      </c>
      <c r="BG74" s="91"/>
      <c r="BH74" s="71">
        <f>SUM(BG74*$E74*$F74*$H74*$J74*$BH$9)</f>
        <v>0</v>
      </c>
      <c r="BI74" s="71">
        <v>9</v>
      </c>
      <c r="BJ74" s="71">
        <f>SUM(BI74*$E74*$F74*$H74*$J74*$BJ$9)</f>
        <v>237935.06352</v>
      </c>
      <c r="BK74" s="131"/>
      <c r="BL74" s="71"/>
      <c r="BM74" s="130">
        <v>50</v>
      </c>
      <c r="BN74" s="71">
        <f>SUM(BM74*$E74*$F74*$H74*$J74*$BN$9)</f>
        <v>1321861.4639999999</v>
      </c>
      <c r="BO74" s="91"/>
      <c r="BP74" s="71">
        <f>SUM(BO74*$E74*$F74*$H74*$J74*$BP$9)</f>
        <v>0</v>
      </c>
      <c r="BQ74" s="71">
        <v>25</v>
      </c>
      <c r="BR74" s="71">
        <f>SUM(BQ74*$E74*$F74*$H74*$J74*$BR$9)</f>
        <v>660930.73199999996</v>
      </c>
      <c r="BS74" s="130">
        <v>68</v>
      </c>
      <c r="BT74" s="71">
        <f>SUM(BS74*$E74*$F74*$H74*$J74*$BT$9)</f>
        <v>1797731.5910399999</v>
      </c>
      <c r="BU74" s="130">
        <v>25</v>
      </c>
      <c r="BV74" s="71">
        <f>SUM(BU74*$E74*$F74*$H74*$J74*$BV$9)</f>
        <v>660930.73199999996</v>
      </c>
      <c r="BW74" s="71">
        <v>99</v>
      </c>
      <c r="BX74" s="71">
        <f>(BW74*$E74*$F74*$H74*$J74*BX$9)</f>
        <v>2617285.6987199998</v>
      </c>
      <c r="BY74" s="71">
        <v>46</v>
      </c>
      <c r="BZ74" s="71">
        <f t="shared" ref="BZ74:BZ75" si="244">(BY74*$E74*$F74*$H74*$J74*BZ$9)</f>
        <v>1216112.5468799996</v>
      </c>
      <c r="CA74" s="130">
        <v>160</v>
      </c>
      <c r="CB74" s="71">
        <f t="shared" ref="CB74:CB75" si="245">(CA74*$E74*$F74*$H74*$K74*CB$9)</f>
        <v>5614763.9327999996</v>
      </c>
      <c r="CC74" s="130">
        <v>30</v>
      </c>
      <c r="CD74" s="71">
        <f t="shared" ref="CD74:CD75" si="246">(CC74*$E74*$F74*$H74*$L74*CD$9)</f>
        <v>1213279.9865999997</v>
      </c>
      <c r="CE74" s="71"/>
      <c r="CF74" s="71">
        <f t="shared" ref="CF74:CF75" si="247">(CE74*$E74*$F74*$H74*$J74*CF$9)</f>
        <v>0</v>
      </c>
      <c r="CG74" s="71"/>
      <c r="CH74" s="71">
        <f t="shared" ref="CH74:CH75" si="248">(CG74*$E74*$F74*$H74*$I74*CH$9)</f>
        <v>0</v>
      </c>
      <c r="CI74" s="94"/>
      <c r="CJ74" s="94"/>
      <c r="CK74" s="94"/>
      <c r="CL74" s="94"/>
      <c r="CM74" s="95">
        <f>SUM(O74+M74+Q74+S74+Y74+W74+U74+AC74+AA74+AE74+BA74+BE74+AG74+AO74+AQ74+BO74+BQ74+BM74+BS74+BU74+BI74+AI74+AK74+AM74+BC74+BG74+AS74+AU74+AW74+AY74+BK74+BW74+BY74+CA74+CC74+CE74+CK74+CG74)</f>
        <v>1014</v>
      </c>
      <c r="CN74" s="95">
        <f>SUM(P74+N74+R74+T74+Z74+X74+V74+AD74+AB74+AF74+BB74+BF74+AH74+AP74+AR74+BP74+BR74+BN74+BT74+BV74+BJ74+AJ74+AL74+AN74+BD74+BH74+AT74+AV74+AX74+AZ74+BL74+BX74+BZ74+CB74+CD74+CF74+CL74+CH74)</f>
        <v>27303677.996759996</v>
      </c>
      <c r="CO74" s="71">
        <v>10639</v>
      </c>
      <c r="CP74" s="72">
        <v>259249764.89808005</v>
      </c>
      <c r="CQ74" s="96">
        <v>11653</v>
      </c>
      <c r="CR74" s="96">
        <v>286553442.89484006</v>
      </c>
    </row>
    <row r="75" spans="1:97" s="3" customFormat="1" ht="24.75" customHeight="1" x14ac:dyDescent="0.25">
      <c r="A75" s="121"/>
      <c r="B75" s="121">
        <v>50</v>
      </c>
      <c r="C75" s="122" t="s">
        <v>196</v>
      </c>
      <c r="D75" s="158" t="s">
        <v>197</v>
      </c>
      <c r="E75" s="84">
        <v>17622</v>
      </c>
      <c r="F75" s="85">
        <v>2.57</v>
      </c>
      <c r="G75" s="86"/>
      <c r="H75" s="87">
        <v>1</v>
      </c>
      <c r="I75" s="88">
        <v>1.4</v>
      </c>
      <c r="J75" s="88">
        <v>1.68</v>
      </c>
      <c r="K75" s="88">
        <v>2.23</v>
      </c>
      <c r="L75" s="89">
        <v>2.57</v>
      </c>
      <c r="M75" s="97">
        <v>0</v>
      </c>
      <c r="N75" s="71">
        <f t="shared" si="243"/>
        <v>0</v>
      </c>
      <c r="O75" s="71">
        <v>70</v>
      </c>
      <c r="P75" s="71">
        <f>SUM(O75*$E75*$F75*$H75*$I75*$P$9)</f>
        <v>4438276.919999999</v>
      </c>
      <c r="Q75" s="71">
        <v>0</v>
      </c>
      <c r="R75" s="71">
        <f>SUM(Q75*$E75*$F75*$H75*$I75*$R$9)</f>
        <v>0</v>
      </c>
      <c r="S75" s="91">
        <v>0</v>
      </c>
      <c r="T75" s="71">
        <f>SUM(S75*$E75*$F75*$H75*$I75*$T$9)</f>
        <v>0</v>
      </c>
      <c r="U75" s="91">
        <v>0</v>
      </c>
      <c r="V75" s="71">
        <f>SUM(U75*$E75*$F75*$H75*$I75*$V$9)</f>
        <v>0</v>
      </c>
      <c r="W75" s="91"/>
      <c r="X75" s="71"/>
      <c r="Y75" s="91"/>
      <c r="Z75" s="71">
        <f>SUM(Y75*$E75*$F75*$H75*$I75*$Z$9)</f>
        <v>0</v>
      </c>
      <c r="AA75" s="71">
        <v>0</v>
      </c>
      <c r="AB75" s="71">
        <f>SUM(AA75*$E75*$F75*$H75*$I75*$AB$9)</f>
        <v>0</v>
      </c>
      <c r="AC75" s="71">
        <v>0</v>
      </c>
      <c r="AD75" s="71">
        <f>SUM(AC75*$E75*$F75*$H75*$J75*$AD$9)</f>
        <v>0</v>
      </c>
      <c r="AE75" s="71">
        <v>0</v>
      </c>
      <c r="AF75" s="71">
        <f>SUM(AE75*$E75*$F75*$H75*$J75*$AF$9)</f>
        <v>0</v>
      </c>
      <c r="AG75" s="71"/>
      <c r="AH75" s="71">
        <f>SUM(AG75*$E75*$F75*$H75*$I75*$AH$9)</f>
        <v>0</v>
      </c>
      <c r="AI75" s="91">
        <v>0</v>
      </c>
      <c r="AJ75" s="71">
        <f>SUM(AI75*$E75*$F75*$H75*$I75*$AJ$9)</f>
        <v>0</v>
      </c>
      <c r="AK75" s="91"/>
      <c r="AL75" s="71"/>
      <c r="AM75" s="91"/>
      <c r="AN75" s="71">
        <f>SUM(AM75*$E75*$F75*$H75*$I75*$AN$9)</f>
        <v>0</v>
      </c>
      <c r="AO75" s="91">
        <v>0</v>
      </c>
      <c r="AP75" s="71">
        <f>SUM(AO75*$E75*$F75*$H75*$I75*$AP$9)</f>
        <v>0</v>
      </c>
      <c r="AQ75" s="71">
        <v>0</v>
      </c>
      <c r="AR75" s="71">
        <f>SUM(AQ75*$E75*$F75*$H75*$I75*$AR$9)</f>
        <v>0</v>
      </c>
      <c r="AS75" s="91">
        <v>0</v>
      </c>
      <c r="AT75" s="71">
        <f>SUM(AS75*$E75*$F75*$H75*$I75*$AT$9)</f>
        <v>0</v>
      </c>
      <c r="AU75" s="91">
        <v>0</v>
      </c>
      <c r="AV75" s="71">
        <f>SUM(AU75*$E75*$F75*$H75*$I75*$AV$9)</f>
        <v>0</v>
      </c>
      <c r="AW75" s="91">
        <v>0</v>
      </c>
      <c r="AX75" s="71">
        <f>SUM(AW75*$E75*$F75*$H75*$I75*$AX$9)</f>
        <v>0</v>
      </c>
      <c r="AY75" s="91">
        <v>0</v>
      </c>
      <c r="AZ75" s="71">
        <f>SUM(AY75*$E75*$F75*$H75*$I75*$AZ$9)</f>
        <v>0</v>
      </c>
      <c r="BA75" s="71">
        <v>0</v>
      </c>
      <c r="BB75" s="71">
        <f>SUM(BA75*$E75*$F75*$H75*$J75*$BB$9)</f>
        <v>0</v>
      </c>
      <c r="BC75" s="138">
        <v>0</v>
      </c>
      <c r="BD75" s="71">
        <f>SUM(BC75*$E75*$F75*$H75*$J75*$BD$9)</f>
        <v>0</v>
      </c>
      <c r="BE75" s="71">
        <v>0</v>
      </c>
      <c r="BF75" s="71">
        <f>SUM(BE75*$E75*$F75*$H75*$J75*$BF$9)</f>
        <v>0</v>
      </c>
      <c r="BG75" s="71"/>
      <c r="BH75" s="71">
        <f>SUM(BG75*$E75*$F75*$H75*$J75*$BH$9)</f>
        <v>0</v>
      </c>
      <c r="BI75" s="91">
        <v>0</v>
      </c>
      <c r="BJ75" s="71">
        <f>SUM(BI75*$E75*$F75*$H75*$J75*$BJ$9)</f>
        <v>0</v>
      </c>
      <c r="BK75" s="92"/>
      <c r="BL75" s="71"/>
      <c r="BM75" s="71">
        <v>0</v>
      </c>
      <c r="BN75" s="71">
        <f>SUM(BM75*$E75*$F75*$H75*$J75*$BN$9)</f>
        <v>0</v>
      </c>
      <c r="BO75" s="91">
        <v>0</v>
      </c>
      <c r="BP75" s="71">
        <f>SUM(BO75*$E75*$F75*$H75*$J75*$BP$9)</f>
        <v>0</v>
      </c>
      <c r="BQ75" s="71">
        <v>0</v>
      </c>
      <c r="BR75" s="71">
        <f>SUM(BQ75*$E75*$F75*$H75*$J75*$BR$9)</f>
        <v>0</v>
      </c>
      <c r="BS75" s="91">
        <v>0</v>
      </c>
      <c r="BT75" s="71">
        <f>SUM(BS75*$E75*$F75*$H75*$J75*$BT$9)</f>
        <v>0</v>
      </c>
      <c r="BU75" s="91"/>
      <c r="BV75" s="71">
        <f>SUM(BU75*$E75*$F75*$H75*$J75*$BV$9)</f>
        <v>0</v>
      </c>
      <c r="BW75" s="91"/>
      <c r="BX75" s="71">
        <f>(BW75*$E75*$F75*$H75*$J75*BX$9)</f>
        <v>0</v>
      </c>
      <c r="BY75" s="71"/>
      <c r="BZ75" s="71">
        <f t="shared" si="244"/>
        <v>0</v>
      </c>
      <c r="CA75" s="91">
        <v>0</v>
      </c>
      <c r="CB75" s="71">
        <f t="shared" si="245"/>
        <v>0</v>
      </c>
      <c r="CC75" s="71">
        <v>0</v>
      </c>
      <c r="CD75" s="71">
        <f t="shared" si="246"/>
        <v>0</v>
      </c>
      <c r="CE75" s="71"/>
      <c r="CF75" s="71">
        <f t="shared" si="247"/>
        <v>0</v>
      </c>
      <c r="CG75" s="71"/>
      <c r="CH75" s="71">
        <f t="shared" si="248"/>
        <v>0</v>
      </c>
      <c r="CI75" s="94"/>
      <c r="CJ75" s="94"/>
      <c r="CK75" s="94"/>
      <c r="CL75" s="94"/>
      <c r="CM75" s="95">
        <f>SUM(O75+M75+Q75+S75+Y75+W75+U75+AC75+AA75+AE75+BA75+BE75+AG75+AO75+AQ75+BO75+BQ75+BM75+BS75+BU75+BI75+AI75+AK75+AM75+BC75+BG75+AS75+AU75+AW75+AY75+BK75+BW75+BY75+CA75+CC75+CE75+CK75+CG75)</f>
        <v>70</v>
      </c>
      <c r="CN75" s="95">
        <f>SUM(P75+N75+R75+T75+Z75+X75+V75+AD75+AB75+AF75+BB75+BF75+AH75+AP75+AR75+BP75+BR75+BN75+BT75+BV75+BJ75+AJ75+AL75+AN75+BD75+BH75+AT75+AV75+AX75+AZ75+BL75+BX75+BZ75+CB75+CD75+CF75+CL75+CH75)</f>
        <v>4438276.919999999</v>
      </c>
      <c r="CO75" s="71">
        <v>0</v>
      </c>
      <c r="CP75" s="72">
        <v>0</v>
      </c>
      <c r="CQ75" s="96">
        <v>70</v>
      </c>
      <c r="CR75" s="96">
        <v>4438276.919999999</v>
      </c>
    </row>
    <row r="76" spans="1:97" s="1" customFormat="1" ht="18.75" customHeight="1" x14ac:dyDescent="0.25">
      <c r="A76" s="58">
        <v>17</v>
      </c>
      <c r="B76" s="58"/>
      <c r="C76" s="59" t="s">
        <v>198</v>
      </c>
      <c r="D76" s="157" t="s">
        <v>199</v>
      </c>
      <c r="E76" s="84">
        <v>17622</v>
      </c>
      <c r="F76" s="132">
        <v>1.79</v>
      </c>
      <c r="G76" s="114"/>
      <c r="H76" s="62"/>
      <c r="I76" s="75">
        <v>1.4</v>
      </c>
      <c r="J76" s="76">
        <v>1.68</v>
      </c>
      <c r="K76" s="76">
        <v>2.23</v>
      </c>
      <c r="L76" s="77">
        <v>2.57</v>
      </c>
      <c r="M76" s="133">
        <f>M77</f>
        <v>0</v>
      </c>
      <c r="N76" s="133">
        <f t="shared" ref="N76:BY76" si="249">N77</f>
        <v>0</v>
      </c>
      <c r="O76" s="133">
        <f t="shared" si="249"/>
        <v>0</v>
      </c>
      <c r="P76" s="133">
        <f t="shared" si="249"/>
        <v>0</v>
      </c>
      <c r="Q76" s="133">
        <f t="shared" si="249"/>
        <v>0</v>
      </c>
      <c r="R76" s="133">
        <f t="shared" si="249"/>
        <v>0</v>
      </c>
      <c r="S76" s="133">
        <f t="shared" si="249"/>
        <v>0</v>
      </c>
      <c r="T76" s="133">
        <f t="shared" si="249"/>
        <v>0</v>
      </c>
      <c r="U76" s="133">
        <f t="shared" si="249"/>
        <v>0</v>
      </c>
      <c r="V76" s="133">
        <f t="shared" si="249"/>
        <v>0</v>
      </c>
      <c r="W76" s="133">
        <f t="shared" si="249"/>
        <v>0</v>
      </c>
      <c r="X76" s="133">
        <f t="shared" si="249"/>
        <v>0</v>
      </c>
      <c r="Y76" s="133">
        <f t="shared" si="249"/>
        <v>0</v>
      </c>
      <c r="Z76" s="133">
        <f t="shared" si="249"/>
        <v>0</v>
      </c>
      <c r="AA76" s="133">
        <f t="shared" si="249"/>
        <v>0</v>
      </c>
      <c r="AB76" s="133">
        <f t="shared" si="249"/>
        <v>0</v>
      </c>
      <c r="AC76" s="133">
        <f t="shared" si="249"/>
        <v>0</v>
      </c>
      <c r="AD76" s="133">
        <f t="shared" si="249"/>
        <v>0</v>
      </c>
      <c r="AE76" s="133">
        <f t="shared" si="249"/>
        <v>0</v>
      </c>
      <c r="AF76" s="133">
        <f t="shared" si="249"/>
        <v>0</v>
      </c>
      <c r="AG76" s="133">
        <f t="shared" si="249"/>
        <v>0</v>
      </c>
      <c r="AH76" s="133">
        <f t="shared" si="249"/>
        <v>0</v>
      </c>
      <c r="AI76" s="133">
        <f t="shared" si="249"/>
        <v>0</v>
      </c>
      <c r="AJ76" s="133">
        <f t="shared" si="249"/>
        <v>0</v>
      </c>
      <c r="AK76" s="133">
        <f t="shared" si="249"/>
        <v>0</v>
      </c>
      <c r="AL76" s="133">
        <f t="shared" si="249"/>
        <v>0</v>
      </c>
      <c r="AM76" s="133">
        <f t="shared" si="249"/>
        <v>0</v>
      </c>
      <c r="AN76" s="133">
        <f t="shared" si="249"/>
        <v>0</v>
      </c>
      <c r="AO76" s="133">
        <f t="shared" si="249"/>
        <v>0</v>
      </c>
      <c r="AP76" s="133">
        <f t="shared" si="249"/>
        <v>0</v>
      </c>
      <c r="AQ76" s="133">
        <f t="shared" si="249"/>
        <v>60</v>
      </c>
      <c r="AR76" s="133">
        <f t="shared" si="249"/>
        <v>2649643.92</v>
      </c>
      <c r="AS76" s="133">
        <f t="shared" si="249"/>
        <v>0</v>
      </c>
      <c r="AT76" s="133">
        <f t="shared" si="249"/>
        <v>0</v>
      </c>
      <c r="AU76" s="133">
        <f t="shared" si="249"/>
        <v>0</v>
      </c>
      <c r="AV76" s="133">
        <f t="shared" si="249"/>
        <v>0</v>
      </c>
      <c r="AW76" s="133">
        <f t="shared" si="249"/>
        <v>0</v>
      </c>
      <c r="AX76" s="133">
        <f t="shared" si="249"/>
        <v>0</v>
      </c>
      <c r="AY76" s="133">
        <f t="shared" si="249"/>
        <v>0</v>
      </c>
      <c r="AZ76" s="133">
        <f t="shared" si="249"/>
        <v>0</v>
      </c>
      <c r="BA76" s="133">
        <f t="shared" si="249"/>
        <v>0</v>
      </c>
      <c r="BB76" s="133">
        <f t="shared" si="249"/>
        <v>0</v>
      </c>
      <c r="BC76" s="133">
        <f t="shared" si="249"/>
        <v>0</v>
      </c>
      <c r="BD76" s="133">
        <f t="shared" si="249"/>
        <v>0</v>
      </c>
      <c r="BE76" s="133">
        <f t="shared" si="249"/>
        <v>0</v>
      </c>
      <c r="BF76" s="133">
        <f t="shared" si="249"/>
        <v>0</v>
      </c>
      <c r="BG76" s="133">
        <f t="shared" si="249"/>
        <v>0</v>
      </c>
      <c r="BH76" s="133">
        <f t="shared" si="249"/>
        <v>0</v>
      </c>
      <c r="BI76" s="133">
        <f t="shared" si="249"/>
        <v>0</v>
      </c>
      <c r="BJ76" s="133">
        <f t="shared" si="249"/>
        <v>0</v>
      </c>
      <c r="BK76" s="133">
        <f t="shared" si="249"/>
        <v>0</v>
      </c>
      <c r="BL76" s="133">
        <f t="shared" si="249"/>
        <v>0</v>
      </c>
      <c r="BM76" s="133">
        <f t="shared" si="249"/>
        <v>0</v>
      </c>
      <c r="BN76" s="133">
        <f t="shared" si="249"/>
        <v>0</v>
      </c>
      <c r="BO76" s="133">
        <f t="shared" si="249"/>
        <v>0</v>
      </c>
      <c r="BP76" s="133">
        <f t="shared" si="249"/>
        <v>0</v>
      </c>
      <c r="BQ76" s="133">
        <f t="shared" si="249"/>
        <v>2</v>
      </c>
      <c r="BR76" s="133">
        <f t="shared" si="249"/>
        <v>105985.7568</v>
      </c>
      <c r="BS76" s="133">
        <f t="shared" si="249"/>
        <v>0</v>
      </c>
      <c r="BT76" s="133">
        <f t="shared" si="249"/>
        <v>0</v>
      </c>
      <c r="BU76" s="133">
        <f t="shared" si="249"/>
        <v>0</v>
      </c>
      <c r="BV76" s="133">
        <f t="shared" si="249"/>
        <v>0</v>
      </c>
      <c r="BW76" s="133">
        <f t="shared" si="249"/>
        <v>0</v>
      </c>
      <c r="BX76" s="133">
        <f t="shared" si="249"/>
        <v>0</v>
      </c>
      <c r="BY76" s="117">
        <f t="shared" si="249"/>
        <v>0</v>
      </c>
      <c r="BZ76" s="133">
        <f t="shared" ref="BZ76:CN76" si="250">BZ77</f>
        <v>0</v>
      </c>
      <c r="CA76" s="133">
        <f t="shared" si="250"/>
        <v>0</v>
      </c>
      <c r="CB76" s="133">
        <f t="shared" si="250"/>
        <v>0</v>
      </c>
      <c r="CC76" s="133">
        <f t="shared" si="250"/>
        <v>0</v>
      </c>
      <c r="CD76" s="133">
        <f t="shared" si="250"/>
        <v>0</v>
      </c>
      <c r="CE76" s="133">
        <f t="shared" si="250"/>
        <v>0</v>
      </c>
      <c r="CF76" s="133">
        <f t="shared" si="250"/>
        <v>0</v>
      </c>
      <c r="CG76" s="133">
        <f t="shared" si="250"/>
        <v>0</v>
      </c>
      <c r="CH76" s="133">
        <f t="shared" si="250"/>
        <v>0</v>
      </c>
      <c r="CI76" s="133">
        <f t="shared" si="250"/>
        <v>0</v>
      </c>
      <c r="CJ76" s="133">
        <f t="shared" si="250"/>
        <v>0</v>
      </c>
      <c r="CK76" s="133">
        <f t="shared" si="250"/>
        <v>0</v>
      </c>
      <c r="CL76" s="133">
        <f t="shared" si="250"/>
        <v>0</v>
      </c>
      <c r="CM76" s="133">
        <f t="shared" si="250"/>
        <v>62</v>
      </c>
      <c r="CN76" s="133">
        <f t="shared" si="250"/>
        <v>2755629.6768</v>
      </c>
      <c r="CO76" s="133">
        <v>159</v>
      </c>
      <c r="CP76" s="134">
        <v>7021556.3879999993</v>
      </c>
      <c r="CQ76" s="117">
        <v>221</v>
      </c>
      <c r="CR76" s="117">
        <v>9777186.0647999998</v>
      </c>
      <c r="CS76" s="3"/>
    </row>
    <row r="77" spans="1:97" s="3" customFormat="1" ht="30" customHeight="1" x14ac:dyDescent="0.25">
      <c r="A77" s="121"/>
      <c r="B77" s="121">
        <v>51</v>
      </c>
      <c r="C77" s="122" t="s">
        <v>200</v>
      </c>
      <c r="D77" s="156" t="s">
        <v>201</v>
      </c>
      <c r="E77" s="84">
        <v>17622</v>
      </c>
      <c r="F77" s="85">
        <v>1.79</v>
      </c>
      <c r="G77" s="86"/>
      <c r="H77" s="87">
        <v>1</v>
      </c>
      <c r="I77" s="88">
        <v>1.4</v>
      </c>
      <c r="J77" s="88">
        <v>1.68</v>
      </c>
      <c r="K77" s="88">
        <v>2.23</v>
      </c>
      <c r="L77" s="89">
        <v>2.57</v>
      </c>
      <c r="M77" s="97">
        <v>0</v>
      </c>
      <c r="N77" s="71">
        <f>SUM(M77*$E77*$F77*$H77*$I77*$N$9)</f>
        <v>0</v>
      </c>
      <c r="O77" s="91">
        <v>0</v>
      </c>
      <c r="P77" s="71">
        <f>SUM(O77*$E77*$F77*$H77*$I77*$P$9)</f>
        <v>0</v>
      </c>
      <c r="Q77" s="71">
        <v>0</v>
      </c>
      <c r="R77" s="71">
        <f>SUM(Q77*$E77*$F77*$H77*$I77*$R$9)</f>
        <v>0</v>
      </c>
      <c r="S77" s="91">
        <v>0</v>
      </c>
      <c r="T77" s="71">
        <f>SUM(S77*$E77*$F77*$H77*$I77*$T$9)</f>
        <v>0</v>
      </c>
      <c r="U77" s="91">
        <v>0</v>
      </c>
      <c r="V77" s="71">
        <f>SUM(U77*$E77*$F77*$H77*$I77*$V$9)</f>
        <v>0</v>
      </c>
      <c r="W77" s="91"/>
      <c r="X77" s="71"/>
      <c r="Y77" s="91"/>
      <c r="Z77" s="71">
        <f>SUM(Y77*$E77*$F77*$H77*$I77*$Z$9)</f>
        <v>0</v>
      </c>
      <c r="AA77" s="71">
        <v>0</v>
      </c>
      <c r="AB77" s="71">
        <f>SUM(AA77*$E77*$F77*$H77*$I77*$AB$9)</f>
        <v>0</v>
      </c>
      <c r="AC77" s="71">
        <v>0</v>
      </c>
      <c r="AD77" s="71">
        <f>SUM(AC77*$E77*$F77*$H77*$J77*$AD$9)</f>
        <v>0</v>
      </c>
      <c r="AE77" s="71">
        <v>0</v>
      </c>
      <c r="AF77" s="71">
        <f>SUM(AE77*$E77*$F77*$H77*$J77*$AF$9)</f>
        <v>0</v>
      </c>
      <c r="AG77" s="71"/>
      <c r="AH77" s="71">
        <f>SUM(AG77*$E77*$F77*$H77*$I77*$AH$9)</f>
        <v>0</v>
      </c>
      <c r="AI77" s="91">
        <v>0</v>
      </c>
      <c r="AJ77" s="71">
        <f>SUM(AI77*$E77*$F77*$H77*$I77*$AJ$9)</f>
        <v>0</v>
      </c>
      <c r="AK77" s="91"/>
      <c r="AL77" s="71"/>
      <c r="AM77" s="91"/>
      <c r="AN77" s="71">
        <f>SUM(AM77*$E77*$F77*$H77*$I77*$AN$9)</f>
        <v>0</v>
      </c>
      <c r="AO77" s="91">
        <v>0</v>
      </c>
      <c r="AP77" s="71">
        <f>SUM(AO77*$E77*$F77*$H77*$I77*$AP$9)</f>
        <v>0</v>
      </c>
      <c r="AQ77" s="71">
        <v>60</v>
      </c>
      <c r="AR77" s="71">
        <f>SUM(AQ77*$E77*$F77*$H77*$I77*$AR$9)</f>
        <v>2649643.92</v>
      </c>
      <c r="AS77" s="91">
        <v>0</v>
      </c>
      <c r="AT77" s="71">
        <f>SUM(AS77*$E77*$F77*$H77*$I77*$AT$9)</f>
        <v>0</v>
      </c>
      <c r="AU77" s="91">
        <v>0</v>
      </c>
      <c r="AV77" s="71">
        <f>SUM(AU77*$E77*$F77*$H77*$I77*$AV$9)</f>
        <v>0</v>
      </c>
      <c r="AW77" s="91">
        <v>0</v>
      </c>
      <c r="AX77" s="71">
        <f>SUM(AW77*$E77*$F77*$H77*$I77*$AX$9)</f>
        <v>0</v>
      </c>
      <c r="AY77" s="91"/>
      <c r="AZ77" s="71">
        <f>SUM(AY77*$E77*$F77*$H77*$I77*$AZ$9)</f>
        <v>0</v>
      </c>
      <c r="BA77" s="71">
        <v>0</v>
      </c>
      <c r="BB77" s="71">
        <f>SUM(BA77*$E77*$F77*$H77*$J77*$BB$9)</f>
        <v>0</v>
      </c>
      <c r="BC77" s="138">
        <v>0</v>
      </c>
      <c r="BD77" s="71">
        <f>SUM(BC77*$E77*$F77*$H77*$J77*$BD$9)</f>
        <v>0</v>
      </c>
      <c r="BE77" s="71">
        <v>0</v>
      </c>
      <c r="BF77" s="71">
        <f>SUM(BE77*$E77*$F77*$H77*$J77*$BF$9)</f>
        <v>0</v>
      </c>
      <c r="BG77" s="91">
        <v>0</v>
      </c>
      <c r="BH77" s="71">
        <f>SUM(BG77*$E77*$F77*$H77*$J77*$BH$9)</f>
        <v>0</v>
      </c>
      <c r="BI77" s="91"/>
      <c r="BJ77" s="71">
        <f>SUM(BI77*$E77*$F77*$H77*$J77*$BJ$9)</f>
        <v>0</v>
      </c>
      <c r="BK77" s="92"/>
      <c r="BL77" s="71"/>
      <c r="BM77" s="71"/>
      <c r="BN77" s="71">
        <f>SUM(BM77*$E77*$F77*$H77*$J77*$BN$9)</f>
        <v>0</v>
      </c>
      <c r="BO77" s="91"/>
      <c r="BP77" s="71">
        <f>SUM(BO77*$E77*$F77*$H77*$J77*$BP$9)</f>
        <v>0</v>
      </c>
      <c r="BQ77" s="71">
        <v>2</v>
      </c>
      <c r="BR77" s="71">
        <f>SUM(BQ77*$E77*$F77*$H77*$J77*$BR$9)</f>
        <v>105985.7568</v>
      </c>
      <c r="BS77" s="91">
        <v>0</v>
      </c>
      <c r="BT77" s="71">
        <f>SUM(BS77*$E77*$F77*$H77*$J77*$BT$9)</f>
        <v>0</v>
      </c>
      <c r="BU77" s="91"/>
      <c r="BV77" s="71">
        <f>SUM(BU77*$E77*$F77*$H77*$J77*$BV$9)</f>
        <v>0</v>
      </c>
      <c r="BW77" s="91"/>
      <c r="BX77" s="71">
        <f>(BW77*$E77*$F77*$H77*$J77*BX$9)</f>
        <v>0</v>
      </c>
      <c r="BY77" s="71"/>
      <c r="BZ77" s="71">
        <f>(BY77*$E77*$F77*$H77*$J77*BZ$9)</f>
        <v>0</v>
      </c>
      <c r="CA77" s="91">
        <v>0</v>
      </c>
      <c r="CB77" s="71">
        <f>(CA77*$E77*$F77*$H77*$K77*CB$9)</f>
        <v>0</v>
      </c>
      <c r="CC77" s="71"/>
      <c r="CD77" s="71">
        <f>(CC77*$E77*$F77*$H77*$L77*CD$9)</f>
        <v>0</v>
      </c>
      <c r="CE77" s="71"/>
      <c r="CF77" s="71">
        <f>(CE77*$E77*$F77*$H77*$J77*CF$9)</f>
        <v>0</v>
      </c>
      <c r="CG77" s="71"/>
      <c r="CH77" s="71">
        <f>(CG77*$E77*$F77*$H77*$I77*CH$9)</f>
        <v>0</v>
      </c>
      <c r="CI77" s="94"/>
      <c r="CJ77" s="94"/>
      <c r="CK77" s="94"/>
      <c r="CL77" s="94"/>
      <c r="CM77" s="95">
        <f>SUM(O77+M77+Q77+S77+Y77+W77+U77+AC77+AA77+AE77+BA77+BE77+AG77+AO77+AQ77+BO77+BQ77+BM77+BS77+BU77+BI77+AI77+AK77+AM77+BC77+BG77+AS77+AU77+AW77+AY77+BK77+BW77+BY77+CA77+CC77+CE77+CK77+CG77)</f>
        <v>62</v>
      </c>
      <c r="CN77" s="95">
        <f>SUM(P77+N77+R77+T77+Z77+X77+V77+AD77+AB77+AF77+BB77+BF77+AH77+AP77+AR77+BP77+BR77+BN77+BT77+BV77+BJ77+AJ77+AL77+AN77+BD77+BH77+AT77+AV77+AX77+AZ77+BL77+BX77+BZ77+CB77+CD77+CF77+CL77+CH77)</f>
        <v>2755629.6768</v>
      </c>
      <c r="CO77" s="71">
        <v>159</v>
      </c>
      <c r="CP77" s="72">
        <v>7021556.3879999993</v>
      </c>
      <c r="CQ77" s="96">
        <v>221</v>
      </c>
      <c r="CR77" s="96">
        <v>9777186.0647999998</v>
      </c>
    </row>
    <row r="78" spans="1:97" s="1" customFormat="1" ht="18.75" customHeight="1" x14ac:dyDescent="0.25">
      <c r="A78" s="58">
        <v>18</v>
      </c>
      <c r="B78" s="58"/>
      <c r="C78" s="59" t="s">
        <v>202</v>
      </c>
      <c r="D78" s="157" t="s">
        <v>203</v>
      </c>
      <c r="E78" s="84">
        <v>17622</v>
      </c>
      <c r="F78" s="132">
        <v>2.74</v>
      </c>
      <c r="G78" s="114"/>
      <c r="H78" s="62"/>
      <c r="I78" s="75">
        <v>1.4</v>
      </c>
      <c r="J78" s="76">
        <v>1.68</v>
      </c>
      <c r="K78" s="76">
        <v>2.23</v>
      </c>
      <c r="L78" s="77">
        <v>2.57</v>
      </c>
      <c r="M78" s="133">
        <f>SUM(M79:M82)</f>
        <v>1425</v>
      </c>
      <c r="N78" s="133">
        <f t="shared" ref="N78:BY78" si="251">SUM(N79:N82)</f>
        <v>102013758</v>
      </c>
      <c r="O78" s="133">
        <f t="shared" si="251"/>
        <v>0</v>
      </c>
      <c r="P78" s="133">
        <f t="shared" si="251"/>
        <v>0</v>
      </c>
      <c r="Q78" s="133">
        <f t="shared" si="251"/>
        <v>0</v>
      </c>
      <c r="R78" s="133">
        <f t="shared" si="251"/>
        <v>0</v>
      </c>
      <c r="S78" s="133">
        <f t="shared" si="251"/>
        <v>0</v>
      </c>
      <c r="T78" s="133">
        <f t="shared" si="251"/>
        <v>0</v>
      </c>
      <c r="U78" s="133">
        <f t="shared" si="251"/>
        <v>0</v>
      </c>
      <c r="V78" s="133">
        <f t="shared" si="251"/>
        <v>0</v>
      </c>
      <c r="W78" s="133">
        <f t="shared" si="251"/>
        <v>0</v>
      </c>
      <c r="X78" s="133">
        <f t="shared" si="251"/>
        <v>0</v>
      </c>
      <c r="Y78" s="133">
        <f t="shared" si="251"/>
        <v>130</v>
      </c>
      <c r="Z78" s="133">
        <f t="shared" si="251"/>
        <v>7746631.1999999993</v>
      </c>
      <c r="AA78" s="133">
        <f t="shared" si="251"/>
        <v>10</v>
      </c>
      <c r="AB78" s="133">
        <f t="shared" si="251"/>
        <v>197366.39999999999</v>
      </c>
      <c r="AC78" s="133">
        <f t="shared" si="251"/>
        <v>0</v>
      </c>
      <c r="AD78" s="133">
        <f t="shared" si="251"/>
        <v>0</v>
      </c>
      <c r="AE78" s="133">
        <f t="shared" si="251"/>
        <v>8</v>
      </c>
      <c r="AF78" s="133">
        <f t="shared" si="251"/>
        <v>189471.74400000001</v>
      </c>
      <c r="AG78" s="133">
        <f t="shared" si="251"/>
        <v>0</v>
      </c>
      <c r="AH78" s="133">
        <f t="shared" si="251"/>
        <v>0</v>
      </c>
      <c r="AI78" s="133">
        <f t="shared" si="251"/>
        <v>0</v>
      </c>
      <c r="AJ78" s="133">
        <f t="shared" si="251"/>
        <v>0</v>
      </c>
      <c r="AK78" s="133">
        <f t="shared" si="251"/>
        <v>0</v>
      </c>
      <c r="AL78" s="133">
        <f t="shared" si="251"/>
        <v>0</v>
      </c>
      <c r="AM78" s="133">
        <f t="shared" si="251"/>
        <v>0</v>
      </c>
      <c r="AN78" s="133">
        <f t="shared" si="251"/>
        <v>0</v>
      </c>
      <c r="AO78" s="133">
        <f t="shared" si="251"/>
        <v>0</v>
      </c>
      <c r="AP78" s="133">
        <f t="shared" si="251"/>
        <v>0</v>
      </c>
      <c r="AQ78" s="133">
        <f t="shared" si="251"/>
        <v>8</v>
      </c>
      <c r="AR78" s="133">
        <f t="shared" si="251"/>
        <v>157893.12</v>
      </c>
      <c r="AS78" s="133">
        <f t="shared" si="251"/>
        <v>0</v>
      </c>
      <c r="AT78" s="133">
        <f t="shared" si="251"/>
        <v>0</v>
      </c>
      <c r="AU78" s="133">
        <f t="shared" si="251"/>
        <v>0</v>
      </c>
      <c r="AV78" s="133">
        <f t="shared" si="251"/>
        <v>0</v>
      </c>
      <c r="AW78" s="133">
        <f t="shared" si="251"/>
        <v>0</v>
      </c>
      <c r="AX78" s="133">
        <f t="shared" si="251"/>
        <v>0</v>
      </c>
      <c r="AY78" s="133">
        <f t="shared" si="251"/>
        <v>12</v>
      </c>
      <c r="AZ78" s="133">
        <f t="shared" si="251"/>
        <v>236839.67999999999</v>
      </c>
      <c r="BA78" s="133">
        <f t="shared" si="251"/>
        <v>24</v>
      </c>
      <c r="BB78" s="133">
        <f t="shared" si="251"/>
        <v>568415.23199999996</v>
      </c>
      <c r="BC78" s="133">
        <f t="shared" si="251"/>
        <v>0</v>
      </c>
      <c r="BD78" s="133">
        <f t="shared" si="251"/>
        <v>0</v>
      </c>
      <c r="BE78" s="133">
        <f t="shared" si="251"/>
        <v>0</v>
      </c>
      <c r="BF78" s="133">
        <f t="shared" si="251"/>
        <v>0</v>
      </c>
      <c r="BG78" s="133">
        <f t="shared" si="251"/>
        <v>1</v>
      </c>
      <c r="BH78" s="133">
        <f t="shared" si="251"/>
        <v>23683.968000000001</v>
      </c>
      <c r="BI78" s="133">
        <f t="shared" si="251"/>
        <v>0</v>
      </c>
      <c r="BJ78" s="133">
        <f t="shared" si="251"/>
        <v>0</v>
      </c>
      <c r="BK78" s="133">
        <f t="shared" si="251"/>
        <v>0</v>
      </c>
      <c r="BL78" s="133">
        <f t="shared" si="251"/>
        <v>0</v>
      </c>
      <c r="BM78" s="133">
        <f t="shared" si="251"/>
        <v>20</v>
      </c>
      <c r="BN78" s="133">
        <f t="shared" si="251"/>
        <v>473679.35999999999</v>
      </c>
      <c r="BO78" s="133">
        <f t="shared" si="251"/>
        <v>0</v>
      </c>
      <c r="BP78" s="133">
        <f t="shared" si="251"/>
        <v>0</v>
      </c>
      <c r="BQ78" s="133">
        <f t="shared" si="251"/>
        <v>12</v>
      </c>
      <c r="BR78" s="133">
        <f t="shared" si="251"/>
        <v>331575.55200000003</v>
      </c>
      <c r="BS78" s="133">
        <f t="shared" si="251"/>
        <v>3</v>
      </c>
      <c r="BT78" s="133">
        <f t="shared" si="251"/>
        <v>71051.903999999995</v>
      </c>
      <c r="BU78" s="133">
        <f t="shared" si="251"/>
        <v>0</v>
      </c>
      <c r="BV78" s="133">
        <f t="shared" si="251"/>
        <v>0</v>
      </c>
      <c r="BW78" s="133">
        <f t="shared" si="251"/>
        <v>8</v>
      </c>
      <c r="BX78" s="133">
        <f t="shared" si="251"/>
        <v>189471.74400000001</v>
      </c>
      <c r="BY78" s="117">
        <f t="shared" si="251"/>
        <v>3</v>
      </c>
      <c r="BZ78" s="133">
        <f t="shared" ref="BZ78:CN78" si="252">SUM(BZ79:BZ82)</f>
        <v>71051.903999999995</v>
      </c>
      <c r="CA78" s="133">
        <f t="shared" si="252"/>
        <v>10</v>
      </c>
      <c r="CB78" s="133">
        <f t="shared" si="252"/>
        <v>314376.48</v>
      </c>
      <c r="CC78" s="133">
        <f t="shared" si="252"/>
        <v>17</v>
      </c>
      <c r="CD78" s="133">
        <f t="shared" si="252"/>
        <v>688385.80799999996</v>
      </c>
      <c r="CE78" s="133">
        <f t="shared" si="252"/>
        <v>0</v>
      </c>
      <c r="CF78" s="133">
        <f t="shared" si="252"/>
        <v>0</v>
      </c>
      <c r="CG78" s="133">
        <f t="shared" si="252"/>
        <v>0</v>
      </c>
      <c r="CH78" s="133">
        <f t="shared" si="252"/>
        <v>0</v>
      </c>
      <c r="CI78" s="133">
        <f t="shared" si="252"/>
        <v>0</v>
      </c>
      <c r="CJ78" s="133">
        <f t="shared" si="252"/>
        <v>0</v>
      </c>
      <c r="CK78" s="133">
        <f t="shared" si="252"/>
        <v>0</v>
      </c>
      <c r="CL78" s="133">
        <f t="shared" si="252"/>
        <v>0</v>
      </c>
      <c r="CM78" s="133">
        <f t="shared" si="252"/>
        <v>1691</v>
      </c>
      <c r="CN78" s="133">
        <f t="shared" si="252"/>
        <v>113273652.096</v>
      </c>
      <c r="CO78" s="133">
        <v>167</v>
      </c>
      <c r="CP78" s="134">
        <v>5088105.7919999994</v>
      </c>
      <c r="CQ78" s="117">
        <v>1858</v>
      </c>
      <c r="CR78" s="117">
        <v>118361757.88800001</v>
      </c>
      <c r="CS78" s="3"/>
    </row>
    <row r="79" spans="1:97" s="4" customFormat="1" ht="30" customHeight="1" x14ac:dyDescent="0.25">
      <c r="A79" s="128"/>
      <c r="B79" s="128">
        <v>52</v>
      </c>
      <c r="C79" s="122" t="s">
        <v>204</v>
      </c>
      <c r="D79" s="158" t="s">
        <v>205</v>
      </c>
      <c r="E79" s="84">
        <v>17622</v>
      </c>
      <c r="F79" s="85">
        <v>1.6</v>
      </c>
      <c r="G79" s="86"/>
      <c r="H79" s="87">
        <v>1</v>
      </c>
      <c r="I79" s="88">
        <v>1.4</v>
      </c>
      <c r="J79" s="88">
        <v>1.68</v>
      </c>
      <c r="K79" s="88">
        <v>2.23</v>
      </c>
      <c r="L79" s="89">
        <v>2.57</v>
      </c>
      <c r="M79" s="90">
        <v>25</v>
      </c>
      <c r="N79" s="71">
        <f t="shared" ref="N79:N82" si="253">SUM(M79*$E79*$F79*$H79*$I79*$N$9)</f>
        <v>986831.99999999988</v>
      </c>
      <c r="O79" s="91">
        <v>0</v>
      </c>
      <c r="P79" s="71">
        <f>SUM(O79*$E79*$F79*$H79*$I79*$P$9)</f>
        <v>0</v>
      </c>
      <c r="Q79" s="71">
        <v>0</v>
      </c>
      <c r="R79" s="71">
        <f>SUM(Q79*$E79*$F79*$H79*$I79*$R$9)</f>
        <v>0</v>
      </c>
      <c r="S79" s="91">
        <v>0</v>
      </c>
      <c r="T79" s="71">
        <f>SUM(S79*$E79*$F79*$H79*$I79*$T$9)</f>
        <v>0</v>
      </c>
      <c r="U79" s="91">
        <v>0</v>
      </c>
      <c r="V79" s="71">
        <f>SUM(U79*$E79*$F79*$H79*$I79*$V$9)</f>
        <v>0</v>
      </c>
      <c r="W79" s="91"/>
      <c r="X79" s="71"/>
      <c r="Y79" s="71">
        <v>50</v>
      </c>
      <c r="Z79" s="71">
        <f>SUM(Y79*$E79*$F79*$H79*$I79*$Z$9)</f>
        <v>1973663.9999999998</v>
      </c>
      <c r="AA79" s="71">
        <v>0</v>
      </c>
      <c r="AB79" s="71">
        <f>SUM(AA79*$E79*$F79*$H79*$I79*$AB$9)</f>
        <v>0</v>
      </c>
      <c r="AC79" s="71">
        <v>0</v>
      </c>
      <c r="AD79" s="71">
        <f>SUM(AC79*$E79*$F79*$H79*$J79*$AD$9)</f>
        <v>0</v>
      </c>
      <c r="AE79" s="71"/>
      <c r="AF79" s="71">
        <f>SUM(AE79*$E79*$F79*$H79*$J79*$AF$9)</f>
        <v>0</v>
      </c>
      <c r="AG79" s="71"/>
      <c r="AH79" s="71">
        <f>SUM(AG79*$E79*$F79*$H79*$I79*$AH$9)</f>
        <v>0</v>
      </c>
      <c r="AI79" s="91">
        <v>0</v>
      </c>
      <c r="AJ79" s="71">
        <f>SUM(AI79*$E79*$F79*$H79*$I79*$AJ$9)</f>
        <v>0</v>
      </c>
      <c r="AK79" s="91"/>
      <c r="AL79" s="71"/>
      <c r="AM79" s="91"/>
      <c r="AN79" s="71">
        <f>SUM(AM79*$E79*$F79*$H79*$I79*$AN$9)</f>
        <v>0</v>
      </c>
      <c r="AO79" s="91"/>
      <c r="AP79" s="71">
        <f>SUM(AO79*$E79*$F79*$H79*$I79*$AP$9)</f>
        <v>0</v>
      </c>
      <c r="AQ79" s="71"/>
      <c r="AR79" s="71">
        <f>SUM(AQ79*$E79*$F79*$H79*$I79*$AR$9)</f>
        <v>0</v>
      </c>
      <c r="AS79" s="91">
        <v>0</v>
      </c>
      <c r="AT79" s="71">
        <f>SUM(AS79*$E79*$F79*$H79*$I79*$AT$9)</f>
        <v>0</v>
      </c>
      <c r="AU79" s="91">
        <v>0</v>
      </c>
      <c r="AV79" s="71">
        <f>SUM(AU79*$E79*$F79*$H79*$I79*$AV$9)</f>
        <v>0</v>
      </c>
      <c r="AW79" s="91">
        <v>0</v>
      </c>
      <c r="AX79" s="71">
        <f>SUM(AW79*$E79*$F79*$H79*$I79*$AX$9)</f>
        <v>0</v>
      </c>
      <c r="AY79" s="91">
        <v>0</v>
      </c>
      <c r="AZ79" s="71">
        <f>SUM(AY79*$E79*$F79*$H79*$I79*$AZ$9)</f>
        <v>0</v>
      </c>
      <c r="BA79" s="71">
        <v>0</v>
      </c>
      <c r="BB79" s="71">
        <f>SUM(BA79*$E79*$F79*$H79*$J79*$BB$9)</f>
        <v>0</v>
      </c>
      <c r="BC79" s="138"/>
      <c r="BD79" s="71">
        <f>SUM(BC79*$E79*$F79*$H79*$J79*$BD$9)</f>
        <v>0</v>
      </c>
      <c r="BE79" s="71">
        <v>0</v>
      </c>
      <c r="BF79" s="71">
        <f>SUM(BE79*$E79*$F79*$H79*$J79*$BF$9)</f>
        <v>0</v>
      </c>
      <c r="BG79" s="91">
        <v>0</v>
      </c>
      <c r="BH79" s="71">
        <f>SUM(BG79*$E79*$F79*$H79*$J79*$BH$9)</f>
        <v>0</v>
      </c>
      <c r="BI79" s="71"/>
      <c r="BJ79" s="71">
        <f>SUM(BI79*$E79*$F79*$H79*$J79*$BJ$9)</f>
        <v>0</v>
      </c>
      <c r="BK79" s="92"/>
      <c r="BL79" s="71"/>
      <c r="BM79" s="91"/>
      <c r="BN79" s="71">
        <f>SUM(BM79*$E79*$F79*$H79*$J79*$BN$9)</f>
        <v>0</v>
      </c>
      <c r="BO79" s="91"/>
      <c r="BP79" s="71">
        <f>SUM(BO79*$E79*$F79*$H79*$J79*$BP$9)</f>
        <v>0</v>
      </c>
      <c r="BQ79" s="71">
        <v>2</v>
      </c>
      <c r="BR79" s="71">
        <f>SUM(BQ79*$E79*$F79*$H79*$J79*$BR$9)</f>
        <v>94735.872000000003</v>
      </c>
      <c r="BS79" s="91">
        <v>0</v>
      </c>
      <c r="BT79" s="71">
        <f>SUM(BS79*$E79*$F79*$H79*$J79*$BT$9)</f>
        <v>0</v>
      </c>
      <c r="BU79" s="91"/>
      <c r="BV79" s="71">
        <f>SUM(BU79*$E79*$F79*$H79*$J79*$BV$9)</f>
        <v>0</v>
      </c>
      <c r="BW79" s="91"/>
      <c r="BX79" s="71">
        <f>(BW79*$E79*$F79*$H79*$J79*BX$9)</f>
        <v>0</v>
      </c>
      <c r="BY79" s="71"/>
      <c r="BZ79" s="71">
        <f t="shared" ref="BZ79:BZ82" si="254">(BY79*$E79*$F79*$H79*$J79*BZ$9)</f>
        <v>0</v>
      </c>
      <c r="CA79" s="91">
        <v>0</v>
      </c>
      <c r="CB79" s="71">
        <f t="shared" ref="CB79:CB82" si="255">(CA79*$E79*$F79*$H79*$K79*CB$9)</f>
        <v>0</v>
      </c>
      <c r="CC79" s="71">
        <v>2</v>
      </c>
      <c r="CD79" s="71">
        <f t="shared" ref="CD79:CD81" si="256">(CC79*$E79*$F79*$H79*$L79*CD$9)</f>
        <v>144923.32800000001</v>
      </c>
      <c r="CE79" s="71"/>
      <c r="CF79" s="71">
        <f t="shared" ref="CF79:CF82" si="257">(CE79*$E79*$F79*$H79*$J79*CF$9)</f>
        <v>0</v>
      </c>
      <c r="CG79" s="71"/>
      <c r="CH79" s="71">
        <f t="shared" ref="CH79:CH82" si="258">(CG79*$E79*$F79*$H79*$I79*CH$9)</f>
        <v>0</v>
      </c>
      <c r="CI79" s="94"/>
      <c r="CJ79" s="94"/>
      <c r="CK79" s="94"/>
      <c r="CL79" s="94"/>
      <c r="CM79" s="95">
        <f t="shared" ref="CM79:CN82" si="259">SUM(O79+M79+Q79+S79+Y79+W79+U79+AC79+AA79+AE79+BA79+BE79+AG79+AO79+AQ79+BO79+BQ79+BM79+BS79+BU79+BI79+AI79+AK79+AM79+BC79+BG79+AS79+AU79+AW79+AY79+BK79+BW79+BY79+CA79+CC79+CE79+CK79+CG79)</f>
        <v>79</v>
      </c>
      <c r="CN79" s="95">
        <f t="shared" si="259"/>
        <v>3200155.1999999997</v>
      </c>
      <c r="CO79" s="71">
        <v>82</v>
      </c>
      <c r="CP79" s="72">
        <v>3260492.9279999994</v>
      </c>
      <c r="CQ79" s="96">
        <v>161</v>
      </c>
      <c r="CR79" s="96">
        <v>6460648.1279999986</v>
      </c>
    </row>
    <row r="80" spans="1:97" s="3" customFormat="1" ht="30" customHeight="1" x14ac:dyDescent="0.25">
      <c r="A80" s="121"/>
      <c r="B80" s="128">
        <v>53</v>
      </c>
      <c r="C80" s="122" t="s">
        <v>206</v>
      </c>
      <c r="D80" s="158" t="s">
        <v>207</v>
      </c>
      <c r="E80" s="84">
        <v>17622</v>
      </c>
      <c r="F80" s="85">
        <v>3.25</v>
      </c>
      <c r="G80" s="86"/>
      <c r="H80" s="214">
        <v>0.9</v>
      </c>
      <c r="I80" s="88">
        <v>1.4</v>
      </c>
      <c r="J80" s="88">
        <v>1.68</v>
      </c>
      <c r="K80" s="88">
        <v>2.23</v>
      </c>
      <c r="L80" s="89">
        <v>2.57</v>
      </c>
      <c r="M80" s="90">
        <v>1400</v>
      </c>
      <c r="N80" s="71">
        <f t="shared" si="253"/>
        <v>101026926</v>
      </c>
      <c r="O80" s="91"/>
      <c r="P80" s="71">
        <f>SUM(O80*$E80*$F80*$H80*$I80*$P$9)</f>
        <v>0</v>
      </c>
      <c r="Q80" s="71"/>
      <c r="R80" s="71">
        <f>SUM(Q80*$E80*$F80*$H80*$I80*$R$9)</f>
        <v>0</v>
      </c>
      <c r="S80" s="91"/>
      <c r="T80" s="71">
        <f>SUM(S80*$E80*$F80*$H80*$I80*$T$9)</f>
        <v>0</v>
      </c>
      <c r="U80" s="91"/>
      <c r="V80" s="71">
        <f>SUM(U80*$E80*$F80*$H80*$I80*$V$9)</f>
        <v>0</v>
      </c>
      <c r="W80" s="91"/>
      <c r="X80" s="71"/>
      <c r="Y80" s="71">
        <v>80</v>
      </c>
      <c r="Z80" s="71">
        <f>SUM(Y80*$E80*$F80*$H80*$I80*$Z$9)</f>
        <v>5772967.1999999993</v>
      </c>
      <c r="AA80" s="71">
        <v>0</v>
      </c>
      <c r="AB80" s="71">
        <f>SUM(AA80*$E80*$F80*$H80*$I80*$AB$9)</f>
        <v>0</v>
      </c>
      <c r="AC80" s="71">
        <v>0</v>
      </c>
      <c r="AD80" s="71">
        <f>SUM(AC80*$E80*$F80*$H80*$J80*$AD$9)</f>
        <v>0</v>
      </c>
      <c r="AE80" s="71"/>
      <c r="AF80" s="71">
        <f>SUM(AE80*$E80*$F80*$H80*$J80*$AF$9)</f>
        <v>0</v>
      </c>
      <c r="AG80" s="71"/>
      <c r="AH80" s="71">
        <f>SUM(AG80*$E80*$F80*$H80*$I80*$AH$9)</f>
        <v>0</v>
      </c>
      <c r="AI80" s="91"/>
      <c r="AJ80" s="71">
        <f>SUM(AI80*$E80*$F80*$H80*$I80*$AJ$9)</f>
        <v>0</v>
      </c>
      <c r="AK80" s="91"/>
      <c r="AL80" s="71"/>
      <c r="AM80" s="91"/>
      <c r="AN80" s="71">
        <f>SUM(AM80*$E80*$F80*$H80*$I80*$AN$9)</f>
        <v>0</v>
      </c>
      <c r="AO80" s="91"/>
      <c r="AP80" s="71">
        <f>SUM(AO80*$E80*$F80*$H80*$I80*$AP$9)</f>
        <v>0</v>
      </c>
      <c r="AQ80" s="71"/>
      <c r="AR80" s="71">
        <f>SUM(AQ80*$E80*$F80*$H80*$I80*$AR$9)</f>
        <v>0</v>
      </c>
      <c r="AS80" s="91"/>
      <c r="AT80" s="71">
        <f>SUM(AS80*$E80*$F80*$H80*$I80*$AT$9)</f>
        <v>0</v>
      </c>
      <c r="AU80" s="91"/>
      <c r="AV80" s="71">
        <f>SUM(AU80*$E80*$F80*$H80*$I80*$AV$9)</f>
        <v>0</v>
      </c>
      <c r="AW80" s="91"/>
      <c r="AX80" s="71">
        <f>SUM(AW80*$E80*$F80*$H80*$I80*$AX$9)</f>
        <v>0</v>
      </c>
      <c r="AY80" s="91">
        <v>0</v>
      </c>
      <c r="AZ80" s="71">
        <f>SUM(AY80*$E80*$F80*$H80*$I80*$AZ$9)</f>
        <v>0</v>
      </c>
      <c r="BA80" s="71"/>
      <c r="BB80" s="71">
        <f>SUM(BA80*$E80*$F80*$H80*$J80*$BB$9)</f>
        <v>0</v>
      </c>
      <c r="BC80" s="138"/>
      <c r="BD80" s="71">
        <f>SUM(BC80*$E80*$F80*$H80*$J80*$BD$9)</f>
        <v>0</v>
      </c>
      <c r="BE80" s="71"/>
      <c r="BF80" s="71">
        <f>SUM(BE80*$E80*$F80*$H80*$J80*$BF$9)</f>
        <v>0</v>
      </c>
      <c r="BG80" s="91"/>
      <c r="BH80" s="71">
        <f>SUM(BG80*$E80*$F80*$H80*$J80*$BH$9)</f>
        <v>0</v>
      </c>
      <c r="BI80" s="91"/>
      <c r="BJ80" s="71">
        <f>SUM(BI80*$E80*$F80*$H80*$J80*$BJ$9)</f>
        <v>0</v>
      </c>
      <c r="BK80" s="92"/>
      <c r="BL80" s="71"/>
      <c r="BM80" s="71"/>
      <c r="BN80" s="71">
        <f>SUM(BM80*$E80*$F80*$H80*$J80*$BN$9)</f>
        <v>0</v>
      </c>
      <c r="BO80" s="91"/>
      <c r="BP80" s="71">
        <f>SUM(BO80*$E80*$F80*$H80*$J80*$BP$9)</f>
        <v>0</v>
      </c>
      <c r="BQ80" s="71">
        <v>0</v>
      </c>
      <c r="BR80" s="71">
        <f>SUM(BQ80*$E80*$F80*$H80*$J80*$BR$9)</f>
        <v>0</v>
      </c>
      <c r="BS80" s="91"/>
      <c r="BT80" s="71">
        <f>SUM(BS80*$E80*$F80*$H80*$J80*$BT$9)</f>
        <v>0</v>
      </c>
      <c r="BU80" s="91"/>
      <c r="BV80" s="71">
        <f>SUM(BU80*$E80*$F80*$H80*$J80*$BV$9)</f>
        <v>0</v>
      </c>
      <c r="BW80" s="91"/>
      <c r="BX80" s="71">
        <f>(BW80*$E80*$F80*$H80*$J80*BX$9)</f>
        <v>0</v>
      </c>
      <c r="BY80" s="71"/>
      <c r="BZ80" s="71">
        <f t="shared" si="254"/>
        <v>0</v>
      </c>
      <c r="CA80" s="91"/>
      <c r="CB80" s="71">
        <f t="shared" si="255"/>
        <v>0</v>
      </c>
      <c r="CC80" s="71">
        <v>0</v>
      </c>
      <c r="CD80" s="71">
        <f t="shared" si="256"/>
        <v>0</v>
      </c>
      <c r="CE80" s="71"/>
      <c r="CF80" s="71">
        <f t="shared" si="257"/>
        <v>0</v>
      </c>
      <c r="CG80" s="71"/>
      <c r="CH80" s="71">
        <f t="shared" si="258"/>
        <v>0</v>
      </c>
      <c r="CI80" s="94"/>
      <c r="CJ80" s="94"/>
      <c r="CK80" s="94"/>
      <c r="CL80" s="94"/>
      <c r="CM80" s="95">
        <f t="shared" si="259"/>
        <v>1480</v>
      </c>
      <c r="CN80" s="95">
        <f t="shared" si="259"/>
        <v>106799893.2</v>
      </c>
      <c r="CO80" s="71">
        <v>0</v>
      </c>
      <c r="CP80" s="72">
        <v>0</v>
      </c>
      <c r="CQ80" s="96">
        <v>1480</v>
      </c>
      <c r="CR80" s="96">
        <v>106799893.2</v>
      </c>
    </row>
    <row r="81" spans="1:143" s="3" customFormat="1" ht="30" customHeight="1" x14ac:dyDescent="0.25">
      <c r="A81" s="121"/>
      <c r="B81" s="128">
        <v>54</v>
      </c>
      <c r="C81" s="122" t="s">
        <v>208</v>
      </c>
      <c r="D81" s="156" t="s">
        <v>209</v>
      </c>
      <c r="E81" s="84">
        <v>17622</v>
      </c>
      <c r="F81" s="85">
        <v>3.18</v>
      </c>
      <c r="G81" s="86"/>
      <c r="H81" s="87">
        <v>1</v>
      </c>
      <c r="I81" s="88">
        <v>1.4</v>
      </c>
      <c r="J81" s="88">
        <v>1.68</v>
      </c>
      <c r="K81" s="88">
        <v>2.23</v>
      </c>
      <c r="L81" s="89">
        <v>2.57</v>
      </c>
      <c r="M81" s="90">
        <v>0</v>
      </c>
      <c r="N81" s="71">
        <f t="shared" si="253"/>
        <v>0</v>
      </c>
      <c r="O81" s="97"/>
      <c r="P81" s="71">
        <f>SUM(O81*$E81*$F81*$H81*$I81*$P$9)</f>
        <v>0</v>
      </c>
      <c r="Q81" s="90"/>
      <c r="R81" s="71">
        <f>SUM(Q81*$E81*$F81*$H81*$I81*$R$9)</f>
        <v>0</v>
      </c>
      <c r="S81" s="97"/>
      <c r="T81" s="71">
        <f>SUM(S81*$E81*$F81*$H81*$I81*$T$9)</f>
        <v>0</v>
      </c>
      <c r="U81" s="97"/>
      <c r="V81" s="71">
        <f>SUM(U81*$E81*$F81*$H81*$I81*$V$9)</f>
        <v>0</v>
      </c>
      <c r="W81" s="91"/>
      <c r="X81" s="71"/>
      <c r="Y81" s="90"/>
      <c r="Z81" s="71">
        <f>SUM(Y81*$E81*$F81*$H81*$I81*$Z$9)</f>
        <v>0</v>
      </c>
      <c r="AA81" s="90">
        <v>0</v>
      </c>
      <c r="AB81" s="71">
        <f>SUM(AA81*$E81*$F81*$H81*$I81*$AB$9)</f>
        <v>0</v>
      </c>
      <c r="AC81" s="90">
        <v>0</v>
      </c>
      <c r="AD81" s="71">
        <f>SUM(AC81*$E81*$F81*$H81*$J81*$AD$9)</f>
        <v>0</v>
      </c>
      <c r="AE81" s="90"/>
      <c r="AF81" s="71">
        <f>SUM(AE81*$E81*$F81*$H81*$J81*$AF$9)</f>
        <v>0</v>
      </c>
      <c r="AG81" s="90"/>
      <c r="AH81" s="71">
        <f>SUM(AG81*$E81*$F81*$H81*$I81*$AH$9)</f>
        <v>0</v>
      </c>
      <c r="AI81" s="97"/>
      <c r="AJ81" s="71">
        <f>SUM(AI81*$E81*$F81*$H81*$I81*$AJ$9)</f>
        <v>0</v>
      </c>
      <c r="AK81" s="97"/>
      <c r="AL81" s="71"/>
      <c r="AM81" s="97"/>
      <c r="AN81" s="71">
        <f>SUM(AM81*$E81*$F81*$H81*$I81*$AN$9)</f>
        <v>0</v>
      </c>
      <c r="AO81" s="97"/>
      <c r="AP81" s="71">
        <f>SUM(AO81*$E81*$F81*$H81*$I81*$AP$9)</f>
        <v>0</v>
      </c>
      <c r="AQ81" s="90"/>
      <c r="AR81" s="71">
        <f>SUM(AQ81*$E81*$F81*$H81*$I81*$AR$9)</f>
        <v>0</v>
      </c>
      <c r="AS81" s="97"/>
      <c r="AT81" s="71">
        <f>SUM(AS81*$E81*$F81*$H81*$I81*$AT$9)</f>
        <v>0</v>
      </c>
      <c r="AU81" s="97"/>
      <c r="AV81" s="71">
        <f>SUM(AU81*$E81*$F81*$H81*$I81*$AV$9)</f>
        <v>0</v>
      </c>
      <c r="AW81" s="97"/>
      <c r="AX81" s="71">
        <f>SUM(AW81*$E81*$F81*$H81*$I81*$AX$9)</f>
        <v>0</v>
      </c>
      <c r="AY81" s="97">
        <v>0</v>
      </c>
      <c r="AZ81" s="71">
        <f>SUM(AY81*$E81*$F81*$H81*$I81*$AZ$9)</f>
        <v>0</v>
      </c>
      <c r="BA81" s="90"/>
      <c r="BB81" s="71">
        <f>SUM(BA81*$E81*$F81*$H81*$J81*$BB$9)</f>
        <v>0</v>
      </c>
      <c r="BC81" s="154"/>
      <c r="BD81" s="71">
        <f>SUM(BC81*$E81*$F81*$H81*$J81*$BD$9)</f>
        <v>0</v>
      </c>
      <c r="BE81" s="90"/>
      <c r="BF81" s="71">
        <f>SUM(BE81*$E81*$F81*$H81*$J81*$BF$9)</f>
        <v>0</v>
      </c>
      <c r="BG81" s="97"/>
      <c r="BH81" s="71">
        <f>SUM(BG81*$E81*$F81*$H81*$J81*$BH$9)</f>
        <v>0</v>
      </c>
      <c r="BI81" s="97"/>
      <c r="BJ81" s="71">
        <f>SUM(BI81*$E81*$F81*$H81*$J81*$BJ$9)</f>
        <v>0</v>
      </c>
      <c r="BK81" s="99"/>
      <c r="BL81" s="71"/>
      <c r="BM81" s="97"/>
      <c r="BN81" s="71">
        <f>SUM(BM81*$E81*$F81*$H81*$J81*$BN$9)</f>
        <v>0</v>
      </c>
      <c r="BO81" s="97"/>
      <c r="BP81" s="71">
        <f>SUM(BO81*$E81*$F81*$H81*$J81*$BP$9)</f>
        <v>0</v>
      </c>
      <c r="BQ81" s="90">
        <v>0</v>
      </c>
      <c r="BR81" s="71">
        <f>SUM(BQ81*$E81*$F81*$H81*$J81*$BR$9)</f>
        <v>0</v>
      </c>
      <c r="BS81" s="97"/>
      <c r="BT81" s="71">
        <f>SUM(BS81*$E81*$F81*$H81*$J81*$BT$9)</f>
        <v>0</v>
      </c>
      <c r="BU81" s="97"/>
      <c r="BV81" s="71">
        <f>SUM(BU81*$E81*$F81*$H81*$J81*$BV$9)</f>
        <v>0</v>
      </c>
      <c r="BW81" s="97"/>
      <c r="BX81" s="71">
        <f>(BW81*$E81*$F81*$H81*$J81*BX$9)</f>
        <v>0</v>
      </c>
      <c r="BY81" s="71"/>
      <c r="BZ81" s="71">
        <f t="shared" si="254"/>
        <v>0</v>
      </c>
      <c r="CA81" s="97"/>
      <c r="CB81" s="71">
        <f t="shared" si="255"/>
        <v>0</v>
      </c>
      <c r="CC81" s="90">
        <v>0</v>
      </c>
      <c r="CD81" s="71">
        <f t="shared" si="256"/>
        <v>0</v>
      </c>
      <c r="CE81" s="71"/>
      <c r="CF81" s="71">
        <f t="shared" si="257"/>
        <v>0</v>
      </c>
      <c r="CG81" s="71"/>
      <c r="CH81" s="71">
        <f t="shared" si="258"/>
        <v>0</v>
      </c>
      <c r="CI81" s="94"/>
      <c r="CJ81" s="94"/>
      <c r="CK81" s="94"/>
      <c r="CL81" s="94"/>
      <c r="CM81" s="95">
        <f t="shared" si="259"/>
        <v>0</v>
      </c>
      <c r="CN81" s="95">
        <f t="shared" si="259"/>
        <v>0</v>
      </c>
      <c r="CO81" s="71">
        <v>0</v>
      </c>
      <c r="CP81" s="72">
        <v>0</v>
      </c>
      <c r="CQ81" s="96">
        <v>0</v>
      </c>
      <c r="CR81" s="96">
        <v>0</v>
      </c>
    </row>
    <row r="82" spans="1:143" s="3" customFormat="1" ht="18.75" customHeight="1" x14ac:dyDescent="0.25">
      <c r="A82" s="121"/>
      <c r="B82" s="128">
        <v>55</v>
      </c>
      <c r="C82" s="122" t="s">
        <v>210</v>
      </c>
      <c r="D82" s="156" t="s">
        <v>211</v>
      </c>
      <c r="E82" s="84">
        <v>17622</v>
      </c>
      <c r="F82" s="85">
        <v>0.8</v>
      </c>
      <c r="G82" s="86"/>
      <c r="H82" s="87">
        <v>1</v>
      </c>
      <c r="I82" s="88">
        <v>1.4</v>
      </c>
      <c r="J82" s="88">
        <v>1.68</v>
      </c>
      <c r="K82" s="88">
        <v>2.23</v>
      </c>
      <c r="L82" s="89">
        <v>2.57</v>
      </c>
      <c r="M82" s="90">
        <v>0</v>
      </c>
      <c r="N82" s="71">
        <f t="shared" si="253"/>
        <v>0</v>
      </c>
      <c r="O82" s="97"/>
      <c r="P82" s="71">
        <f>SUM(O82*$E82*$F82*$H82*$I82*$P$9)</f>
        <v>0</v>
      </c>
      <c r="Q82" s="90"/>
      <c r="R82" s="71">
        <f>SUM(Q82*$E82*$F82*$H82*$I82*$R$9)</f>
        <v>0</v>
      </c>
      <c r="S82" s="97"/>
      <c r="T82" s="71">
        <f>SUM(S82*$E82*$F82*$H82*$I82*$T$9)</f>
        <v>0</v>
      </c>
      <c r="U82" s="97"/>
      <c r="V82" s="71">
        <f>SUM(U82*$E82*$F82*$H82*$I82*$V$9)</f>
        <v>0</v>
      </c>
      <c r="W82" s="91"/>
      <c r="X82" s="71"/>
      <c r="Y82" s="90"/>
      <c r="Z82" s="71">
        <f>SUM(Y82*$E82*$F82*$H82*$I82*$Z$9)</f>
        <v>0</v>
      </c>
      <c r="AA82" s="90">
        <v>10</v>
      </c>
      <c r="AB82" s="71">
        <f>SUM(AA82*$E82*$F82*$H82*$I82*$AB$9)</f>
        <v>197366.39999999999</v>
      </c>
      <c r="AC82" s="90">
        <v>0</v>
      </c>
      <c r="AD82" s="71">
        <f>SUM(AC82*$E82*$F82*$H82*$J82*$AD$9)</f>
        <v>0</v>
      </c>
      <c r="AE82" s="135">
        <v>8</v>
      </c>
      <c r="AF82" s="71">
        <f>SUM(AE82*$E82*$F82*$H82*$J82*$AF$9)</f>
        <v>189471.74400000001</v>
      </c>
      <c r="AG82" s="90"/>
      <c r="AH82" s="71">
        <f>SUM(AG82*$E82*$F82*$H82*$I82*$AH$9)</f>
        <v>0</v>
      </c>
      <c r="AI82" s="97"/>
      <c r="AJ82" s="71">
        <f>SUM(AI82*$E82*$F82*$H82*$I82*$AJ$9)</f>
        <v>0</v>
      </c>
      <c r="AK82" s="97"/>
      <c r="AL82" s="71"/>
      <c r="AM82" s="97"/>
      <c r="AN82" s="71">
        <f>SUM(AM82*$E82*$F82*$H82*$I82*$AN$9)</f>
        <v>0</v>
      </c>
      <c r="AO82" s="97"/>
      <c r="AP82" s="71">
        <f>SUM(AO82*$E82*$F82*$H82*$I82*$AP$9)</f>
        <v>0</v>
      </c>
      <c r="AQ82" s="90">
        <v>8</v>
      </c>
      <c r="AR82" s="71">
        <f>SUM(AQ82*$E82*$F82*$H82*$I82*$AR$9)</f>
        <v>157893.12</v>
      </c>
      <c r="AS82" s="97"/>
      <c r="AT82" s="71">
        <f>SUM(AS82*$E82*$F82*$H82*$I82*$AT$9)</f>
        <v>0</v>
      </c>
      <c r="AU82" s="97"/>
      <c r="AV82" s="71">
        <f>SUM(AU82*$E82*$F82*$H82*$I82*$AV$9)</f>
        <v>0</v>
      </c>
      <c r="AW82" s="90"/>
      <c r="AX82" s="71">
        <f>SUM(AW82*$E82*$F82*$H82*$I82*$AX$9)</f>
        <v>0</v>
      </c>
      <c r="AY82" s="90">
        <v>12</v>
      </c>
      <c r="AZ82" s="71">
        <f>SUM(AY82*$E82*$F82*$H82*$I82*$AZ$9)</f>
        <v>236839.67999999999</v>
      </c>
      <c r="BA82" s="90">
        <v>24</v>
      </c>
      <c r="BB82" s="71">
        <f>SUM(BA82*$E82*$F82*$H82*$J82*$BB$9)</f>
        <v>568415.23199999996</v>
      </c>
      <c r="BC82" s="154"/>
      <c r="BD82" s="71">
        <f>SUM(BC82*$E82*$F82*$H82*$J82*$BD$9)</f>
        <v>0</v>
      </c>
      <c r="BE82" s="90"/>
      <c r="BF82" s="71">
        <f>SUM(BE82*$E82*$F82*$H82*$J82*$BF$9)</f>
        <v>0</v>
      </c>
      <c r="BG82" s="135">
        <v>1</v>
      </c>
      <c r="BH82" s="71">
        <f>SUM(BG82*$E82*$F82*$H82*$J82*$BH$9)</f>
        <v>23683.968000000001</v>
      </c>
      <c r="BI82" s="90"/>
      <c r="BJ82" s="71">
        <f>SUM(BI82*$E82*$F82*$H82*$J82*$BJ$9)</f>
        <v>0</v>
      </c>
      <c r="BK82" s="143"/>
      <c r="BL82" s="71"/>
      <c r="BM82" s="135">
        <v>20</v>
      </c>
      <c r="BN82" s="71">
        <f>SUM(BM82*$E82*$F82*$H82*$J82*$BN$9)</f>
        <v>473679.35999999999</v>
      </c>
      <c r="BO82" s="97"/>
      <c r="BP82" s="71">
        <f>SUM(BO82*$E82*$F82*$H82*$J82*$BP$9)</f>
        <v>0</v>
      </c>
      <c r="BQ82" s="90">
        <v>10</v>
      </c>
      <c r="BR82" s="71">
        <f>SUM(BQ82*$E82*$F82*$H82*$J82*$BR$9)</f>
        <v>236839.67999999999</v>
      </c>
      <c r="BS82" s="90">
        <v>3</v>
      </c>
      <c r="BT82" s="71">
        <f>SUM(BS82*$E82*$F82*$H82*$J82*$BT$9)</f>
        <v>71051.903999999995</v>
      </c>
      <c r="BU82" s="97"/>
      <c r="BV82" s="71">
        <f>SUM(BU82*$E82*$F82*$H82*$J82*$BV$9)</f>
        <v>0</v>
      </c>
      <c r="BW82" s="90">
        <v>8</v>
      </c>
      <c r="BX82" s="71">
        <f>(BW82*$E82*$F82*$H82*$J82*BX$9)</f>
        <v>189471.74400000001</v>
      </c>
      <c r="BY82" s="71">
        <v>3</v>
      </c>
      <c r="BZ82" s="71">
        <f t="shared" si="254"/>
        <v>71051.903999999995</v>
      </c>
      <c r="CA82" s="135">
        <v>10</v>
      </c>
      <c r="CB82" s="71">
        <f t="shared" si="255"/>
        <v>314376.48</v>
      </c>
      <c r="CC82" s="90">
        <v>15</v>
      </c>
      <c r="CD82" s="71">
        <f>(CC82*$E82*$F82*$H82*$L82*CD$9)</f>
        <v>543462.48</v>
      </c>
      <c r="CE82" s="71"/>
      <c r="CF82" s="71">
        <f t="shared" si="257"/>
        <v>0</v>
      </c>
      <c r="CG82" s="71"/>
      <c r="CH82" s="71">
        <f t="shared" si="258"/>
        <v>0</v>
      </c>
      <c r="CI82" s="94"/>
      <c r="CJ82" s="94"/>
      <c r="CK82" s="94"/>
      <c r="CL82" s="94"/>
      <c r="CM82" s="95">
        <f t="shared" si="259"/>
        <v>132</v>
      </c>
      <c r="CN82" s="95">
        <f t="shared" si="259"/>
        <v>3273603.696</v>
      </c>
      <c r="CO82" s="71">
        <v>85</v>
      </c>
      <c r="CP82" s="72">
        <v>1827612.8639999998</v>
      </c>
      <c r="CQ82" s="96">
        <v>217</v>
      </c>
      <c r="CR82" s="96">
        <v>5101216.5599999996</v>
      </c>
    </row>
    <row r="83" spans="1:143" s="1" customFormat="1" ht="15" x14ac:dyDescent="0.25">
      <c r="A83" s="58">
        <v>19</v>
      </c>
      <c r="B83" s="58"/>
      <c r="C83" s="59" t="s">
        <v>212</v>
      </c>
      <c r="D83" s="157" t="s">
        <v>213</v>
      </c>
      <c r="E83" s="84">
        <v>17622</v>
      </c>
      <c r="F83" s="132">
        <v>6.11</v>
      </c>
      <c r="G83" s="114"/>
      <c r="H83" s="62"/>
      <c r="I83" s="75">
        <v>1.4</v>
      </c>
      <c r="J83" s="76">
        <v>1.68</v>
      </c>
      <c r="K83" s="76">
        <v>2.23</v>
      </c>
      <c r="L83" s="77">
        <v>2.57</v>
      </c>
      <c r="M83" s="133">
        <f t="shared" ref="M83:AR83" si="260">SUM(M84:M139)</f>
        <v>160</v>
      </c>
      <c r="N83" s="133">
        <f t="shared" si="260"/>
        <v>23676971.636023201</v>
      </c>
      <c r="O83" s="133">
        <f t="shared" si="260"/>
        <v>0</v>
      </c>
      <c r="P83" s="133">
        <f t="shared" si="260"/>
        <v>0</v>
      </c>
      <c r="Q83" s="133">
        <f t="shared" si="260"/>
        <v>30</v>
      </c>
      <c r="R83" s="133">
        <f t="shared" si="260"/>
        <v>681843.73213439994</v>
      </c>
      <c r="S83" s="133">
        <f t="shared" si="260"/>
        <v>3408</v>
      </c>
      <c r="T83" s="133">
        <f t="shared" si="260"/>
        <v>617695131.33012974</v>
      </c>
      <c r="U83" s="133">
        <f t="shared" si="260"/>
        <v>0</v>
      </c>
      <c r="V83" s="133">
        <f t="shared" si="260"/>
        <v>0</v>
      </c>
      <c r="W83" s="133">
        <f t="shared" si="260"/>
        <v>0</v>
      </c>
      <c r="X83" s="133">
        <f t="shared" si="260"/>
        <v>0</v>
      </c>
      <c r="Y83" s="133">
        <f t="shared" si="260"/>
        <v>0</v>
      </c>
      <c r="Z83" s="133">
        <f t="shared" si="260"/>
        <v>0</v>
      </c>
      <c r="AA83" s="133">
        <f t="shared" si="260"/>
        <v>0</v>
      </c>
      <c r="AB83" s="133">
        <f t="shared" si="260"/>
        <v>0</v>
      </c>
      <c r="AC83" s="133">
        <f t="shared" si="260"/>
        <v>1305</v>
      </c>
      <c r="AD83" s="133">
        <f t="shared" si="260"/>
        <v>329928239.1033842</v>
      </c>
      <c r="AE83" s="133">
        <f t="shared" si="260"/>
        <v>0</v>
      </c>
      <c r="AF83" s="133">
        <f t="shared" si="260"/>
        <v>0</v>
      </c>
      <c r="AG83" s="133">
        <f t="shared" si="260"/>
        <v>0</v>
      </c>
      <c r="AH83" s="133">
        <f t="shared" si="260"/>
        <v>0</v>
      </c>
      <c r="AI83" s="133">
        <f t="shared" si="260"/>
        <v>0</v>
      </c>
      <c r="AJ83" s="133">
        <f t="shared" si="260"/>
        <v>0</v>
      </c>
      <c r="AK83" s="133">
        <f t="shared" si="260"/>
        <v>0</v>
      </c>
      <c r="AL83" s="133">
        <f t="shared" si="260"/>
        <v>0</v>
      </c>
      <c r="AM83" s="133">
        <f t="shared" si="260"/>
        <v>0</v>
      </c>
      <c r="AN83" s="133">
        <f t="shared" si="260"/>
        <v>0</v>
      </c>
      <c r="AO83" s="133">
        <f t="shared" si="260"/>
        <v>0</v>
      </c>
      <c r="AP83" s="133">
        <f t="shared" si="260"/>
        <v>0</v>
      </c>
      <c r="AQ83" s="133">
        <f t="shared" si="260"/>
        <v>0</v>
      </c>
      <c r="AR83" s="133">
        <f t="shared" si="260"/>
        <v>0</v>
      </c>
      <c r="AS83" s="133">
        <f t="shared" ref="AS83:CN83" si="261">SUM(AS84:AS139)</f>
        <v>0</v>
      </c>
      <c r="AT83" s="133">
        <f t="shared" si="261"/>
        <v>0</v>
      </c>
      <c r="AU83" s="133">
        <f t="shared" si="261"/>
        <v>0</v>
      </c>
      <c r="AV83" s="133">
        <f t="shared" si="261"/>
        <v>0</v>
      </c>
      <c r="AW83" s="133">
        <f t="shared" si="261"/>
        <v>0</v>
      </c>
      <c r="AX83" s="133">
        <f t="shared" si="261"/>
        <v>0</v>
      </c>
      <c r="AY83" s="133">
        <f t="shared" si="261"/>
        <v>0</v>
      </c>
      <c r="AZ83" s="133">
        <f t="shared" si="261"/>
        <v>0</v>
      </c>
      <c r="BA83" s="133">
        <f t="shared" si="261"/>
        <v>0</v>
      </c>
      <c r="BB83" s="133">
        <f t="shared" si="261"/>
        <v>0</v>
      </c>
      <c r="BC83" s="133">
        <f t="shared" si="261"/>
        <v>0</v>
      </c>
      <c r="BD83" s="133">
        <f t="shared" si="261"/>
        <v>0</v>
      </c>
      <c r="BE83" s="133">
        <f t="shared" si="261"/>
        <v>0</v>
      </c>
      <c r="BF83" s="133">
        <f t="shared" si="261"/>
        <v>0</v>
      </c>
      <c r="BG83" s="133">
        <f t="shared" si="261"/>
        <v>0</v>
      </c>
      <c r="BH83" s="133">
        <f t="shared" si="261"/>
        <v>0</v>
      </c>
      <c r="BI83" s="133">
        <f t="shared" si="261"/>
        <v>12</v>
      </c>
      <c r="BJ83" s="133">
        <f t="shared" si="261"/>
        <v>85527.86666688</v>
      </c>
      <c r="BK83" s="133">
        <f t="shared" si="261"/>
        <v>0</v>
      </c>
      <c r="BL83" s="133">
        <f t="shared" si="261"/>
        <v>0</v>
      </c>
      <c r="BM83" s="133">
        <f t="shared" si="261"/>
        <v>0</v>
      </c>
      <c r="BN83" s="133">
        <f t="shared" si="261"/>
        <v>0</v>
      </c>
      <c r="BO83" s="133">
        <f t="shared" si="261"/>
        <v>0</v>
      </c>
      <c r="BP83" s="133">
        <f t="shared" si="261"/>
        <v>0</v>
      </c>
      <c r="BQ83" s="133">
        <f t="shared" si="261"/>
        <v>0</v>
      </c>
      <c r="BR83" s="133">
        <f t="shared" si="261"/>
        <v>0</v>
      </c>
      <c r="BS83" s="133">
        <f t="shared" si="261"/>
        <v>0</v>
      </c>
      <c r="BT83" s="133">
        <f t="shared" si="261"/>
        <v>0</v>
      </c>
      <c r="BU83" s="133">
        <f t="shared" si="261"/>
        <v>0</v>
      </c>
      <c r="BV83" s="133">
        <f t="shared" si="261"/>
        <v>0</v>
      </c>
      <c r="BW83" s="133">
        <f t="shared" si="261"/>
        <v>0</v>
      </c>
      <c r="BX83" s="133">
        <f t="shared" si="261"/>
        <v>0</v>
      </c>
      <c r="BY83" s="117">
        <f t="shared" si="261"/>
        <v>0</v>
      </c>
      <c r="BZ83" s="133">
        <f t="shared" si="261"/>
        <v>0</v>
      </c>
      <c r="CA83" s="133">
        <f t="shared" si="261"/>
        <v>0</v>
      </c>
      <c r="CB83" s="133">
        <f t="shared" si="261"/>
        <v>0</v>
      </c>
      <c r="CC83" s="133">
        <f t="shared" si="261"/>
        <v>18</v>
      </c>
      <c r="CD83" s="133">
        <f t="shared" si="261"/>
        <v>313131.22207488003</v>
      </c>
      <c r="CE83" s="133">
        <f t="shared" si="261"/>
        <v>0</v>
      </c>
      <c r="CF83" s="133">
        <f t="shared" si="261"/>
        <v>0</v>
      </c>
      <c r="CG83" s="133">
        <f t="shared" si="261"/>
        <v>0</v>
      </c>
      <c r="CH83" s="133">
        <f t="shared" si="261"/>
        <v>0</v>
      </c>
      <c r="CI83" s="133">
        <f t="shared" si="261"/>
        <v>0</v>
      </c>
      <c r="CJ83" s="133">
        <f t="shared" si="261"/>
        <v>0</v>
      </c>
      <c r="CK83" s="133">
        <f t="shared" si="261"/>
        <v>0</v>
      </c>
      <c r="CL83" s="133">
        <f t="shared" si="261"/>
        <v>0</v>
      </c>
      <c r="CM83" s="133">
        <f t="shared" si="261"/>
        <v>4933</v>
      </c>
      <c r="CN83" s="133">
        <f t="shared" si="261"/>
        <v>972380844.89041317</v>
      </c>
      <c r="CO83" s="133">
        <v>14219</v>
      </c>
      <c r="CP83" s="134">
        <v>994505047.23663735</v>
      </c>
      <c r="CQ83" s="117">
        <v>19135</v>
      </c>
      <c r="CR83" s="117">
        <v>1952430298.132937</v>
      </c>
      <c r="CS83" s="3"/>
    </row>
    <row r="84" spans="1:143" s="3" customFormat="1" ht="30" customHeight="1" x14ac:dyDescent="0.25">
      <c r="A84" s="121"/>
      <c r="B84" s="121">
        <v>56</v>
      </c>
      <c r="C84" s="122" t="s">
        <v>214</v>
      </c>
      <c r="D84" s="102" t="s">
        <v>215</v>
      </c>
      <c r="E84" s="84">
        <v>17622</v>
      </c>
      <c r="F84" s="85">
        <v>2.35</v>
      </c>
      <c r="G84" s="86"/>
      <c r="H84" s="87">
        <v>1</v>
      </c>
      <c r="I84" s="136">
        <v>1.4</v>
      </c>
      <c r="J84" s="136">
        <v>1.68</v>
      </c>
      <c r="K84" s="136">
        <v>2.23</v>
      </c>
      <c r="L84" s="137">
        <v>2.57</v>
      </c>
      <c r="M84" s="97">
        <v>0</v>
      </c>
      <c r="N84" s="71">
        <f t="shared" ref="N84:N86" si="262">SUM(M84*$E84*$F84*$H84*$I84*$N$9)</f>
        <v>0</v>
      </c>
      <c r="O84" s="91"/>
      <c r="P84" s="71">
        <f>SUM(O84*$E84*$F84*$H84*$I84*$P$9)</f>
        <v>0</v>
      </c>
      <c r="Q84" s="71">
        <v>0</v>
      </c>
      <c r="R84" s="71">
        <f>SUM(Q84*$E84*$F84*$H84*$I84*$R$9)</f>
        <v>0</v>
      </c>
      <c r="S84" s="71">
        <v>0</v>
      </c>
      <c r="T84" s="71">
        <f>SUM(S84*$E84*$F84*$H84*$I84*$T$9)</f>
        <v>0</v>
      </c>
      <c r="U84" s="91"/>
      <c r="V84" s="71">
        <f>SUM(U84*$E84*$F84*$H84*$I84*$V$9)</f>
        <v>0</v>
      </c>
      <c r="W84" s="91"/>
      <c r="X84" s="71"/>
      <c r="Y84" s="91"/>
      <c r="Z84" s="71">
        <f>SUM(Y84*$E84*$F84*$H84*$I84*$Z$9)</f>
        <v>0</v>
      </c>
      <c r="AA84" s="71">
        <v>0</v>
      </c>
      <c r="AB84" s="71">
        <f>SUM(AA84*$E84*$F84*$H84*$I84*$AB$9)</f>
        <v>0</v>
      </c>
      <c r="AC84" s="91">
        <v>0</v>
      </c>
      <c r="AD84" s="71">
        <f>SUM(AC84*$E84*$F84*$H84*$J84*$AD$9)</f>
        <v>0</v>
      </c>
      <c r="AE84" s="71"/>
      <c r="AF84" s="71">
        <f>SUM(AE84*$E84*$F84*$H84*$J84*$AF$9)</f>
        <v>0</v>
      </c>
      <c r="AG84" s="71"/>
      <c r="AH84" s="71">
        <f>SUM(AG84*$E84*$F84*$H84*$I84*$AH$9)</f>
        <v>0</v>
      </c>
      <c r="AI84" s="91"/>
      <c r="AJ84" s="71">
        <f>SUM(AI84*$E84*$F84*$H84*$I84*$AJ$9)</f>
        <v>0</v>
      </c>
      <c r="AK84" s="91"/>
      <c r="AL84" s="71"/>
      <c r="AM84" s="91"/>
      <c r="AN84" s="71">
        <f>SUM(AM84*$E84*$F84*$H84*$I84*$AN$9)</f>
        <v>0</v>
      </c>
      <c r="AO84" s="91"/>
      <c r="AP84" s="71">
        <f>SUM(AO84*$E84*$F84*$H84*$I84*$AP$9)</f>
        <v>0</v>
      </c>
      <c r="AQ84" s="71"/>
      <c r="AR84" s="71">
        <f>SUM(AQ84*$E84*$F84*$H84*$I84*$AR$9)</f>
        <v>0</v>
      </c>
      <c r="AS84" s="91"/>
      <c r="AT84" s="71">
        <f>SUM(AS84*$E84*$F84*$H84*$I84*$AT$9)</f>
        <v>0</v>
      </c>
      <c r="AU84" s="91"/>
      <c r="AV84" s="71">
        <f>SUM(AU84*$E84*$F84*$H84*$I84*$AV$9)</f>
        <v>0</v>
      </c>
      <c r="AW84" s="91"/>
      <c r="AX84" s="71">
        <f>SUM(AW84*$E84*$F84*$H84*$I84*$AX$9)</f>
        <v>0</v>
      </c>
      <c r="AY84" s="91"/>
      <c r="AZ84" s="71">
        <f>SUM(AY84*$E84*$F84*$H84*$I84*$AZ$9)</f>
        <v>0</v>
      </c>
      <c r="BA84" s="71"/>
      <c r="BB84" s="71">
        <f>SUM(BA84*$E84*$F84*$H84*$J84*$BB$9)</f>
        <v>0</v>
      </c>
      <c r="BC84" s="138"/>
      <c r="BD84" s="71">
        <f>SUM(BC84*$E84*$F84*$H84*$J84*$BD$9)</f>
        <v>0</v>
      </c>
      <c r="BE84" s="71"/>
      <c r="BF84" s="71">
        <f>SUM(BE84*$E84*$F84*$H84*$J84*$BF$9)</f>
        <v>0</v>
      </c>
      <c r="BG84" s="91"/>
      <c r="BH84" s="71">
        <f>SUM(BG84*$E84*$F84*$H84*$J84*$BH$9)</f>
        <v>0</v>
      </c>
      <c r="BI84" s="91"/>
      <c r="BJ84" s="71">
        <f>SUM(BI84*$E84*$F84*$H84*$J84*$BJ$9)</f>
        <v>0</v>
      </c>
      <c r="BK84" s="92"/>
      <c r="BL84" s="71"/>
      <c r="BM84" s="91"/>
      <c r="BN84" s="71">
        <f>SUM(BM84*$E84*$F84*$H84*$J84*$BN$9)</f>
        <v>0</v>
      </c>
      <c r="BO84" s="91"/>
      <c r="BP84" s="71">
        <f>SUM(BO84*$E84*$F84*$H84*$J84*$BP$9)</f>
        <v>0</v>
      </c>
      <c r="BQ84" s="71"/>
      <c r="BR84" s="71">
        <f>SUM(BQ84*$E84*$F84*$H84*$J84*$BR$9)</f>
        <v>0</v>
      </c>
      <c r="BS84" s="91"/>
      <c r="BT84" s="71">
        <f>SUM(BS84*$E84*$F84*$H84*$J84*$BT$9)</f>
        <v>0</v>
      </c>
      <c r="BU84" s="91"/>
      <c r="BV84" s="71">
        <f>SUM(BU84*$E84*$F84*$H84*$J84*$BV$9)</f>
        <v>0</v>
      </c>
      <c r="BW84" s="91"/>
      <c r="BX84" s="71">
        <f>(BW84*$E84*$F84*$H84*$J84*BX$9)</f>
        <v>0</v>
      </c>
      <c r="BY84" s="71"/>
      <c r="BZ84" s="71">
        <f t="shared" ref="BZ84:BZ86" si="263">(BY84*$E84*$F84*$H84*$J84*BZ$9)</f>
        <v>0</v>
      </c>
      <c r="CA84" s="91"/>
      <c r="CB84" s="71">
        <f t="shared" ref="CB84:CB86" si="264">(CA84*$E84*$F84*$H84*$K84*CB$9)</f>
        <v>0</v>
      </c>
      <c r="CC84" s="91"/>
      <c r="CD84" s="71">
        <f t="shared" ref="CD84:CD86" si="265">(CC84*$E84*$F84*$H84*$L84*CD$9)</f>
        <v>0</v>
      </c>
      <c r="CE84" s="71"/>
      <c r="CF84" s="71">
        <f t="shared" ref="CF84:CF86" si="266">(CE84*$E84*$F84*$H84*$J84*CF$9)</f>
        <v>0</v>
      </c>
      <c r="CG84" s="71"/>
      <c r="CH84" s="71">
        <f t="shared" ref="CH84:CH86" si="267">(CG84*$E84*$F84*$H84*$I84*CH$9)</f>
        <v>0</v>
      </c>
      <c r="CI84" s="71"/>
      <c r="CJ84" s="71"/>
      <c r="CK84" s="71"/>
      <c r="CL84" s="71"/>
      <c r="CM84" s="95">
        <f t="shared" ref="CM84:CN115" si="268">SUM(O84+M84+Q84+S84+Y84+W84+U84+AC84+AA84+AE84+BA84+BE84+AG84+AO84+AQ84+BO84+BQ84+BM84+BS84+BU84+BI84+AI84+AK84+AM84+BC84+BG84+AS84+AU84+AW84+AY84+BK84+BW84+BY84+CA84+CC84+CE84+CK84+CG84)</f>
        <v>0</v>
      </c>
      <c r="CN84" s="95">
        <f t="shared" si="268"/>
        <v>0</v>
      </c>
      <c r="CO84" s="71">
        <v>247</v>
      </c>
      <c r="CP84" s="72">
        <v>16187005.296</v>
      </c>
      <c r="CQ84" s="96">
        <v>247</v>
      </c>
      <c r="CR84" s="96">
        <v>16187005.296</v>
      </c>
      <c r="EL84" s="3">
        <f>EJ38</f>
        <v>0</v>
      </c>
      <c r="EM84" s="3">
        <f>EK38</f>
        <v>0</v>
      </c>
    </row>
    <row r="85" spans="1:143" s="3" customFormat="1" ht="30" customHeight="1" x14ac:dyDescent="0.25">
      <c r="A85" s="121"/>
      <c r="B85" s="121">
        <v>57</v>
      </c>
      <c r="C85" s="122" t="s">
        <v>216</v>
      </c>
      <c r="D85" s="102" t="s">
        <v>217</v>
      </c>
      <c r="E85" s="84">
        <v>17622</v>
      </c>
      <c r="F85" s="85">
        <v>2.48</v>
      </c>
      <c r="G85" s="86"/>
      <c r="H85" s="160">
        <v>1</v>
      </c>
      <c r="I85" s="136">
        <v>1.4</v>
      </c>
      <c r="J85" s="136">
        <v>1.68</v>
      </c>
      <c r="K85" s="136">
        <v>2.23</v>
      </c>
      <c r="L85" s="137">
        <v>2.57</v>
      </c>
      <c r="M85" s="97">
        <v>0</v>
      </c>
      <c r="N85" s="71">
        <f t="shared" si="262"/>
        <v>0</v>
      </c>
      <c r="O85" s="91"/>
      <c r="P85" s="71">
        <f>SUM(O85*$E85*$F85*$H85*$I85*$P$9)</f>
        <v>0</v>
      </c>
      <c r="Q85" s="71">
        <v>0</v>
      </c>
      <c r="R85" s="71">
        <f>SUM(Q85*$E85*$F85*$H85*$I85*$R$9)</f>
        <v>0</v>
      </c>
      <c r="S85" s="71">
        <v>0</v>
      </c>
      <c r="T85" s="71">
        <f>SUM(S85*$E85*$F85*$H85*$I85*$T$9)</f>
        <v>0</v>
      </c>
      <c r="U85" s="91"/>
      <c r="V85" s="71">
        <f>SUM(U85*$E85*$F85*$H85*$I85*$V$9)</f>
        <v>0</v>
      </c>
      <c r="W85" s="91"/>
      <c r="X85" s="71"/>
      <c r="Y85" s="91"/>
      <c r="Z85" s="71">
        <f>SUM(Y85*$E85*$F85*$H85*$I85*$Z$9)</f>
        <v>0</v>
      </c>
      <c r="AA85" s="71">
        <v>0</v>
      </c>
      <c r="AB85" s="71">
        <f>SUM(AA85*$E85*$F85*$H85*$I85*$AB$9)</f>
        <v>0</v>
      </c>
      <c r="AC85" s="91">
        <v>0</v>
      </c>
      <c r="AD85" s="71">
        <f>SUM(AC85*$E85*$F85*$H85*$J85*$AD$9)</f>
        <v>0</v>
      </c>
      <c r="AE85" s="71"/>
      <c r="AF85" s="71">
        <f>SUM(AE85*$E85*$F85*$H85*$J85*$AF$9)</f>
        <v>0</v>
      </c>
      <c r="AG85" s="71"/>
      <c r="AH85" s="71">
        <f>SUM(AG85*$E85*$F85*$H85*$I85*$AH$9)</f>
        <v>0</v>
      </c>
      <c r="AI85" s="91"/>
      <c r="AJ85" s="71">
        <f>SUM(AI85*$E85*$F85*$H85*$I85*$AJ$9)</f>
        <v>0</v>
      </c>
      <c r="AK85" s="91"/>
      <c r="AL85" s="71"/>
      <c r="AM85" s="91"/>
      <c r="AN85" s="71">
        <f>SUM(AM85*$E85*$F85*$H85*$I85*$AN$9)</f>
        <v>0</v>
      </c>
      <c r="AO85" s="91"/>
      <c r="AP85" s="71">
        <f>SUM(AO85*$E85*$F85*$H85*$I85*$AP$9)</f>
        <v>0</v>
      </c>
      <c r="AQ85" s="71"/>
      <c r="AR85" s="71">
        <f>SUM(AQ85*$E85*$F85*$H85*$I85*$AR$9)</f>
        <v>0</v>
      </c>
      <c r="AS85" s="91"/>
      <c r="AT85" s="71">
        <f>SUM(AS85*$E85*$F85*$H85*$I85*$AT$9)</f>
        <v>0</v>
      </c>
      <c r="AU85" s="91"/>
      <c r="AV85" s="71">
        <f>SUM(AU85*$E85*$F85*$H85*$I85*$AV$9)</f>
        <v>0</v>
      </c>
      <c r="AW85" s="91"/>
      <c r="AX85" s="71">
        <f>SUM(AW85*$E85*$F85*$H85*$I85*$AX$9)</f>
        <v>0</v>
      </c>
      <c r="AY85" s="91"/>
      <c r="AZ85" s="71">
        <f>SUM(AY85*$E85*$F85*$H85*$I85*$AZ$9)</f>
        <v>0</v>
      </c>
      <c r="BA85" s="71"/>
      <c r="BB85" s="71">
        <f>SUM(BA85*$E85*$F85*$H85*$J85*$BB$9)</f>
        <v>0</v>
      </c>
      <c r="BC85" s="138"/>
      <c r="BD85" s="71">
        <f>SUM(BC85*$E85*$F85*$H85*$J85*$BD$9)</f>
        <v>0</v>
      </c>
      <c r="BE85" s="71"/>
      <c r="BF85" s="71">
        <f>SUM(BE85*$E85*$F85*$H85*$J85*$BF$9)</f>
        <v>0</v>
      </c>
      <c r="BG85" s="91"/>
      <c r="BH85" s="71">
        <f>SUM(BG85*$E85*$F85*$H85*$J85*$BH$9)</f>
        <v>0</v>
      </c>
      <c r="BI85" s="91"/>
      <c r="BJ85" s="71">
        <f>SUM(BI85*$E85*$F85*$H85*$J85*$BJ$9)</f>
        <v>0</v>
      </c>
      <c r="BK85" s="92"/>
      <c r="BL85" s="71"/>
      <c r="BM85" s="91"/>
      <c r="BN85" s="71">
        <f>SUM(BM85*$E85*$F85*$H85*$J85*$BN$9)</f>
        <v>0</v>
      </c>
      <c r="BO85" s="91"/>
      <c r="BP85" s="71">
        <f>SUM(BO85*$E85*$F85*$H85*$J85*$BP$9)</f>
        <v>0</v>
      </c>
      <c r="BQ85" s="71"/>
      <c r="BR85" s="71">
        <f>SUM(BQ85*$E85*$F85*$H85*$J85*$BR$9)</f>
        <v>0</v>
      </c>
      <c r="BS85" s="91"/>
      <c r="BT85" s="71">
        <f>SUM(BS85*$E85*$F85*$H85*$J85*$BT$9)</f>
        <v>0</v>
      </c>
      <c r="BU85" s="91"/>
      <c r="BV85" s="71">
        <f>SUM(BU85*$E85*$F85*$H85*$J85*$BV$9)</f>
        <v>0</v>
      </c>
      <c r="BW85" s="91"/>
      <c r="BX85" s="71">
        <f>(BW85*$E85*$F85*$H85*$J85*BX$9)</f>
        <v>0</v>
      </c>
      <c r="BY85" s="71"/>
      <c r="BZ85" s="71">
        <f t="shared" si="263"/>
        <v>0</v>
      </c>
      <c r="CA85" s="91"/>
      <c r="CB85" s="71">
        <f t="shared" si="264"/>
        <v>0</v>
      </c>
      <c r="CC85" s="91"/>
      <c r="CD85" s="71">
        <f t="shared" si="265"/>
        <v>0</v>
      </c>
      <c r="CE85" s="71"/>
      <c r="CF85" s="71">
        <f t="shared" si="266"/>
        <v>0</v>
      </c>
      <c r="CG85" s="71"/>
      <c r="CH85" s="71">
        <f t="shared" si="267"/>
        <v>0</v>
      </c>
      <c r="CI85" s="71"/>
      <c r="CJ85" s="71"/>
      <c r="CK85" s="71"/>
      <c r="CL85" s="71"/>
      <c r="CM85" s="95">
        <f t="shared" si="268"/>
        <v>0</v>
      </c>
      <c r="CN85" s="95">
        <f t="shared" si="268"/>
        <v>0</v>
      </c>
      <c r="CO85" s="71">
        <v>52</v>
      </c>
      <c r="CP85" s="72">
        <v>3206019.8015999999</v>
      </c>
      <c r="CQ85" s="96">
        <v>52</v>
      </c>
      <c r="CR85" s="96">
        <v>3206019.8015999999</v>
      </c>
    </row>
    <row r="86" spans="1:143" s="3" customFormat="1" ht="45" customHeight="1" x14ac:dyDescent="0.25">
      <c r="A86" s="121"/>
      <c r="B86" s="121">
        <v>58</v>
      </c>
      <c r="C86" s="122" t="s">
        <v>218</v>
      </c>
      <c r="D86" s="161" t="s">
        <v>219</v>
      </c>
      <c r="E86" s="84">
        <v>17622</v>
      </c>
      <c r="F86" s="85">
        <v>2.17</v>
      </c>
      <c r="G86" s="86"/>
      <c r="H86" s="87">
        <v>1</v>
      </c>
      <c r="I86" s="136">
        <v>1.4</v>
      </c>
      <c r="J86" s="136">
        <v>1.68</v>
      </c>
      <c r="K86" s="136">
        <v>2.23</v>
      </c>
      <c r="L86" s="137">
        <v>2.57</v>
      </c>
      <c r="M86" s="90">
        <v>1</v>
      </c>
      <c r="N86" s="71">
        <f t="shared" si="262"/>
        <v>53535.635999999991</v>
      </c>
      <c r="O86" s="91"/>
      <c r="P86" s="71">
        <f>SUM(O86*$E86*$F86*$H86*$I86*$P$9)</f>
        <v>0</v>
      </c>
      <c r="Q86" s="71">
        <v>0</v>
      </c>
      <c r="R86" s="71">
        <f>SUM(Q86*$E86*$F86*$H86*$I86*$R$9)</f>
        <v>0</v>
      </c>
      <c r="S86" s="71">
        <v>1</v>
      </c>
      <c r="T86" s="71">
        <f>SUM(S86*$E86*$F86*$H86*$I86*$T$9)</f>
        <v>53535.635999999991</v>
      </c>
      <c r="U86" s="91"/>
      <c r="V86" s="71">
        <f>SUM(U86*$E86*$F86*$H86*$I86*$V$9)</f>
        <v>0</v>
      </c>
      <c r="W86" s="91"/>
      <c r="X86" s="71"/>
      <c r="Y86" s="91"/>
      <c r="Z86" s="71">
        <f>SUM(Y86*$E86*$F86*$H86*$I86*$Z$9)</f>
        <v>0</v>
      </c>
      <c r="AA86" s="71"/>
      <c r="AB86" s="71">
        <f>SUM(AA86*$E86*$F86*$H86*$I86*$AB$9)</f>
        <v>0</v>
      </c>
      <c r="AC86" s="91"/>
      <c r="AD86" s="71">
        <f>SUM(AC86*$E86*$F86*$H86*$J86*$AD$9)</f>
        <v>0</v>
      </c>
      <c r="AE86" s="71"/>
      <c r="AF86" s="71">
        <f>SUM(AE86*$E86*$F86*$H86*$J86*$AF$9)</f>
        <v>0</v>
      </c>
      <c r="AG86" s="71"/>
      <c r="AH86" s="71">
        <f>SUM(AG86*$E86*$F86*$H86*$I86*$AH$9)</f>
        <v>0</v>
      </c>
      <c r="AI86" s="91"/>
      <c r="AJ86" s="71">
        <f>SUM(AI86*$E86*$F86*$H86*$I86*$AJ$9)</f>
        <v>0</v>
      </c>
      <c r="AK86" s="91"/>
      <c r="AL86" s="71"/>
      <c r="AM86" s="91"/>
      <c r="AN86" s="71">
        <f>SUM(AM86*$E86*$F86*$H86*$I86*$AN$9)</f>
        <v>0</v>
      </c>
      <c r="AO86" s="91"/>
      <c r="AP86" s="71">
        <f>SUM(AO86*$E86*$F86*$H86*$I86*$AP$9)</f>
        <v>0</v>
      </c>
      <c r="AQ86" s="71"/>
      <c r="AR86" s="71">
        <f>SUM(AQ86*$E86*$F86*$H86*$I86*$AR$9)</f>
        <v>0</v>
      </c>
      <c r="AS86" s="91"/>
      <c r="AT86" s="71">
        <f>SUM(AS86*$E86*$F86*$H86*$I86*$AT$9)</f>
        <v>0</v>
      </c>
      <c r="AU86" s="91"/>
      <c r="AV86" s="71">
        <f>SUM(AU86*$E86*$F86*$H86*$I86*$AV$9)</f>
        <v>0</v>
      </c>
      <c r="AW86" s="91"/>
      <c r="AX86" s="71">
        <f>SUM(AW86*$E86*$F86*$H86*$I86*$AX$9)</f>
        <v>0</v>
      </c>
      <c r="AY86" s="91"/>
      <c r="AZ86" s="71">
        <f>SUM(AY86*$E86*$F86*$H86*$I86*$AZ$9)</f>
        <v>0</v>
      </c>
      <c r="BA86" s="71"/>
      <c r="BB86" s="71">
        <f>SUM(BA86*$E86*$F86*$H86*$J86*$BB$9)</f>
        <v>0</v>
      </c>
      <c r="BC86" s="138"/>
      <c r="BD86" s="71">
        <f>SUM(BC86*$E86*$F86*$H86*$J86*$BD$9)</f>
        <v>0</v>
      </c>
      <c r="BE86" s="71"/>
      <c r="BF86" s="71">
        <f>SUM(BE86*$E86*$F86*$H86*$J86*$BF$9)</f>
        <v>0</v>
      </c>
      <c r="BG86" s="91"/>
      <c r="BH86" s="71">
        <f>SUM(BG86*$E86*$F86*$H86*$J86*$BH$9)</f>
        <v>0</v>
      </c>
      <c r="BI86" s="91"/>
      <c r="BJ86" s="71">
        <f>SUM(BI86*$E86*$F86*$H86*$J86*$BJ$9)</f>
        <v>0</v>
      </c>
      <c r="BK86" s="92"/>
      <c r="BL86" s="71"/>
      <c r="BM86" s="91"/>
      <c r="BN86" s="71">
        <f>SUM(BM86*$E86*$F86*$H86*$J86*$BN$9)</f>
        <v>0</v>
      </c>
      <c r="BO86" s="91"/>
      <c r="BP86" s="71">
        <f>SUM(BO86*$E86*$F86*$H86*$J86*$BP$9)</f>
        <v>0</v>
      </c>
      <c r="BQ86" s="71"/>
      <c r="BR86" s="71">
        <f>SUM(BQ86*$E86*$F86*$H86*$J86*$BR$9)</f>
        <v>0</v>
      </c>
      <c r="BS86" s="91"/>
      <c r="BT86" s="71">
        <f>SUM(BS86*$E86*$F86*$H86*$J86*$BT$9)</f>
        <v>0</v>
      </c>
      <c r="BU86" s="91"/>
      <c r="BV86" s="71">
        <f>SUM(BU86*$E86*$F86*$H86*$J86*$BV$9)</f>
        <v>0</v>
      </c>
      <c r="BW86" s="91"/>
      <c r="BX86" s="71">
        <f>(BW86*$E86*$F86*$H86*$J86*BX$9)</f>
        <v>0</v>
      </c>
      <c r="BY86" s="71"/>
      <c r="BZ86" s="71">
        <f t="shared" si="263"/>
        <v>0</v>
      </c>
      <c r="CA86" s="91"/>
      <c r="CB86" s="71">
        <f t="shared" si="264"/>
        <v>0</v>
      </c>
      <c r="CC86" s="91"/>
      <c r="CD86" s="71">
        <f t="shared" si="265"/>
        <v>0</v>
      </c>
      <c r="CE86" s="71"/>
      <c r="CF86" s="71">
        <f t="shared" si="266"/>
        <v>0</v>
      </c>
      <c r="CG86" s="71"/>
      <c r="CH86" s="71">
        <f t="shared" si="267"/>
        <v>0</v>
      </c>
      <c r="CI86" s="71"/>
      <c r="CJ86" s="71"/>
      <c r="CK86" s="71"/>
      <c r="CL86" s="71"/>
      <c r="CM86" s="95">
        <f t="shared" si="268"/>
        <v>2</v>
      </c>
      <c r="CN86" s="95">
        <f t="shared" si="268"/>
        <v>107071.27199999998</v>
      </c>
      <c r="CO86" s="71">
        <v>1</v>
      </c>
      <c r="CP86" s="72">
        <v>53535.635999999991</v>
      </c>
      <c r="CQ86" s="96">
        <v>3</v>
      </c>
      <c r="CR86" s="96">
        <v>160606.90799999997</v>
      </c>
    </row>
    <row r="87" spans="1:143" s="3" customFormat="1" ht="75" customHeight="1" x14ac:dyDescent="0.25">
      <c r="A87" s="121"/>
      <c r="B87" s="121">
        <v>59</v>
      </c>
      <c r="C87" s="122" t="s">
        <v>220</v>
      </c>
      <c r="D87" s="122" t="s">
        <v>221</v>
      </c>
      <c r="E87" s="84">
        <v>17622</v>
      </c>
      <c r="F87" s="149">
        <v>2.0099999999999998</v>
      </c>
      <c r="G87" s="216">
        <v>0.21440000000000001</v>
      </c>
      <c r="H87" s="87">
        <v>1</v>
      </c>
      <c r="I87" s="136">
        <v>1.4</v>
      </c>
      <c r="J87" s="136">
        <v>1.68</v>
      </c>
      <c r="K87" s="136">
        <v>2.23</v>
      </c>
      <c r="L87" s="137">
        <v>2.57</v>
      </c>
      <c r="M87" s="90">
        <v>0</v>
      </c>
      <c r="N87" s="106">
        <f>(M87*$E87*$F87*((1-$G87)+$G87*$I87*$H87))</f>
        <v>0</v>
      </c>
      <c r="O87" s="91"/>
      <c r="P87" s="106">
        <f>(O87*$E87*$F87*((1-$G87)+$G87*$I87*$H87))</f>
        <v>0</v>
      </c>
      <c r="Q87" s="71">
        <v>2</v>
      </c>
      <c r="R87" s="106">
        <f>(Q87*$E87*$F87*((1-$G87)+$G87*$I87*$H87))</f>
        <v>76915.716134399991</v>
      </c>
      <c r="S87" s="71"/>
      <c r="T87" s="106">
        <f>(S87*$E87*$F87*((1-$G87)+$G87*$I87*$H87))</f>
        <v>0</v>
      </c>
      <c r="U87" s="91"/>
      <c r="V87" s="106">
        <f>(U87*$E87*$F87*((1-$G87)+$G87*$I87*$H87))</f>
        <v>0</v>
      </c>
      <c r="W87" s="91"/>
      <c r="X87" s="106">
        <f>(W87*$E87*$F87*((1-$G87)+$G87*$I87*$H87))</f>
        <v>0</v>
      </c>
      <c r="Y87" s="91"/>
      <c r="Z87" s="71"/>
      <c r="AA87" s="71"/>
      <c r="AB87" s="106">
        <f>(AA87*$E87*$F87*((1-$G87)+$G87*$I87*$H87))</f>
        <v>0</v>
      </c>
      <c r="AC87" s="91"/>
      <c r="AD87" s="106">
        <f>(AC87*$E87*$F87*((1-$G87)+$G87*$J87*$H87))</f>
        <v>0</v>
      </c>
      <c r="AE87" s="71"/>
      <c r="AF87" s="106">
        <f>(AE87*$E87*$F87*((1-$G87)+$G87*$J87*$H87))</f>
        <v>0</v>
      </c>
      <c r="AG87" s="71"/>
      <c r="AH87" s="106">
        <f>(AG87*$E87*$F87*((1-$G87)+$G87*$I87*$H87))</f>
        <v>0</v>
      </c>
      <c r="AI87" s="91"/>
      <c r="AJ87" s="106">
        <f>(AI87*$E87*$F87*((1-$G87)+$G87*$I87*$H87))</f>
        <v>0</v>
      </c>
      <c r="AK87" s="91"/>
      <c r="AL87" s="71"/>
      <c r="AM87" s="91"/>
      <c r="AN87" s="106">
        <f>(AM87*$E87*$F87*((1-$G87)+$G87*$I87*$H87))</f>
        <v>0</v>
      </c>
      <c r="AO87" s="91"/>
      <c r="AP87" s="106">
        <f>(AO87*$E87*$F87*((1-$G87)+$G87*$I87*$H87))</f>
        <v>0</v>
      </c>
      <c r="AQ87" s="71"/>
      <c r="AR87" s="106">
        <f>(AQ87*$E87*$F87*((1-$G87)+$G87*$I87*$H87))</f>
        <v>0</v>
      </c>
      <c r="AS87" s="91"/>
      <c r="AT87" s="106">
        <f>(AS87*$E87*$F87*((1-$G87)+$G87*$I87*$H87))</f>
        <v>0</v>
      </c>
      <c r="AU87" s="91"/>
      <c r="AV87" s="106">
        <f>(AU87*$E87*$F87*((1-$G87)+$G87*$I87*$H87))</f>
        <v>0</v>
      </c>
      <c r="AW87" s="91"/>
      <c r="AX87" s="71"/>
      <c r="AY87" s="91"/>
      <c r="AZ87" s="106">
        <f>(AY87*$E87*$F87*((1-$G87)+$G87*$I87*$H87))</f>
        <v>0</v>
      </c>
      <c r="BA87" s="71"/>
      <c r="BB87" s="106">
        <f>(BA87*$E87*$F87*((1-$G87)+$G87*$J87*$H87))</f>
        <v>0</v>
      </c>
      <c r="BC87" s="145"/>
      <c r="BD87" s="106">
        <f>(BC87*$E87*$F87*((1-$G87)+$G87*$J87*$H87))</f>
        <v>0</v>
      </c>
      <c r="BE87" s="71"/>
      <c r="BF87" s="106">
        <f>(BE87*$E87*$F87*((1-$G87)+$G87*$J87*$H87))</f>
        <v>0</v>
      </c>
      <c r="BG87" s="91"/>
      <c r="BH87" s="106">
        <f>(BG87*$E87*$F87*((1-$G87)+$G87*$J87*$H87))</f>
        <v>0</v>
      </c>
      <c r="BI87" s="91"/>
      <c r="BJ87" s="106">
        <f>(BI87*$E87*$F87*((1-$G87)+$G87*$J87*$H87))</f>
        <v>0</v>
      </c>
      <c r="BK87" s="92"/>
      <c r="BL87" s="71"/>
      <c r="BM87" s="91"/>
      <c r="BN87" s="106">
        <f>(BM87*$E87*$F87*((1-$G87)+$G87*$J87*$H87))</f>
        <v>0</v>
      </c>
      <c r="BO87" s="91"/>
      <c r="BP87" s="106"/>
      <c r="BQ87" s="71"/>
      <c r="BR87" s="106">
        <f>(BQ87*$E87*$F87*((1-$G87)+$G87*$J87*$H87))</f>
        <v>0</v>
      </c>
      <c r="BS87" s="91"/>
      <c r="BT87" s="106">
        <f>(BS87*$E87*$F87*((1-$G87)+$G87*$J87*$H87))</f>
        <v>0</v>
      </c>
      <c r="BU87" s="91"/>
      <c r="BV87" s="106">
        <f>(BU87*$E87*$F87*((1-$G87)+$G87*$J87*$H87))</f>
        <v>0</v>
      </c>
      <c r="BW87" s="91"/>
      <c r="BX87" s="106">
        <f t="shared" ref="BX87" si="269">(BW87*$E87*$F87*((1-$G87)+$G87*$J87*$H87))</f>
        <v>0</v>
      </c>
      <c r="BY87" s="71"/>
      <c r="BZ87" s="106">
        <f>(BY87*$E87*$F87*((1-$G87)+$G87*$J87*$H87))</f>
        <v>0</v>
      </c>
      <c r="CA87" s="91"/>
      <c r="CB87" s="106">
        <f>(CA87*$E87*$F87*((1-$G87)+$G87*$K87*$H87))</f>
        <v>0</v>
      </c>
      <c r="CC87" s="91"/>
      <c r="CD87" s="106">
        <f>(CC87*$E87*$F87*((1-$G87)+$G87*$L87*$H87))</f>
        <v>0</v>
      </c>
      <c r="CE87" s="71"/>
      <c r="CF87" s="71"/>
      <c r="CG87" s="71"/>
      <c r="CH87" s="71"/>
      <c r="CI87" s="71"/>
      <c r="CJ87" s="71"/>
      <c r="CK87" s="71"/>
      <c r="CL87" s="106">
        <f>(CK87*$E87*$F87*((1-$G87)+$G87*$H87))</f>
        <v>0</v>
      </c>
      <c r="CM87" s="95">
        <f t="shared" si="268"/>
        <v>2</v>
      </c>
      <c r="CN87" s="95">
        <f t="shared" si="268"/>
        <v>76915.716134399991</v>
      </c>
      <c r="CO87" s="71">
        <v>0</v>
      </c>
      <c r="CP87" s="72">
        <v>0</v>
      </c>
      <c r="CQ87" s="96">
        <v>2</v>
      </c>
      <c r="CR87" s="96">
        <v>76915.716134399991</v>
      </c>
    </row>
    <row r="88" spans="1:143" s="3" customFormat="1" ht="60" customHeight="1" x14ac:dyDescent="0.25">
      <c r="A88" s="121"/>
      <c r="B88" s="121">
        <v>60</v>
      </c>
      <c r="C88" s="122" t="s">
        <v>222</v>
      </c>
      <c r="D88" s="161" t="s">
        <v>223</v>
      </c>
      <c r="E88" s="84">
        <v>17622</v>
      </c>
      <c r="F88" s="85">
        <v>2.44</v>
      </c>
      <c r="G88" s="86"/>
      <c r="H88" s="87">
        <v>1</v>
      </c>
      <c r="I88" s="136">
        <v>1.4</v>
      </c>
      <c r="J88" s="136">
        <v>1.68</v>
      </c>
      <c r="K88" s="136">
        <v>2.23</v>
      </c>
      <c r="L88" s="137">
        <v>2.57</v>
      </c>
      <c r="M88" s="90">
        <v>5</v>
      </c>
      <c r="N88" s="71">
        <f t="shared" ref="N88:N95" si="270">SUM(M88*$E88*$F88*$H88*$I88*$N$9)</f>
        <v>300983.75999999995</v>
      </c>
      <c r="O88" s="91"/>
      <c r="P88" s="71">
        <f t="shared" ref="P88:P95" si="271">SUM(O88*$E88*$F88*$H88*$I88*$P$9)</f>
        <v>0</v>
      </c>
      <c r="Q88" s="71">
        <v>0</v>
      </c>
      <c r="R88" s="71">
        <f t="shared" ref="R88:R95" si="272">SUM(Q88*$E88*$F88*$H88*$I88*$R$9)</f>
        <v>0</v>
      </c>
      <c r="S88" s="71"/>
      <c r="T88" s="71">
        <f t="shared" ref="T88:T95" si="273">SUM(S88*$E88*$F88*$H88*$I88*$T$9)</f>
        <v>0</v>
      </c>
      <c r="U88" s="91"/>
      <c r="V88" s="71">
        <f t="shared" ref="V88:V95" si="274">SUM(U88*$E88*$F88*$H88*$I88*$V$9)</f>
        <v>0</v>
      </c>
      <c r="W88" s="91"/>
      <c r="X88" s="71"/>
      <c r="Y88" s="91"/>
      <c r="Z88" s="71">
        <f t="shared" ref="Z88:Z95" si="275">SUM(Y88*$E88*$F88*$H88*$I88*$Z$9)</f>
        <v>0</v>
      </c>
      <c r="AA88" s="71"/>
      <c r="AB88" s="71">
        <f t="shared" ref="AB88:AB95" si="276">SUM(AA88*$E88*$F88*$H88*$I88*$AB$9)</f>
        <v>0</v>
      </c>
      <c r="AC88" s="91"/>
      <c r="AD88" s="71">
        <f t="shared" ref="AD88:AD95" si="277">SUM(AC88*$E88*$F88*$H88*$J88*$AD$9)</f>
        <v>0</v>
      </c>
      <c r="AE88" s="71"/>
      <c r="AF88" s="71">
        <f t="shared" ref="AF88:AF95" si="278">SUM(AE88*$E88*$F88*$H88*$J88*$AF$9)</f>
        <v>0</v>
      </c>
      <c r="AG88" s="71"/>
      <c r="AH88" s="71">
        <f t="shared" ref="AH88:AH95" si="279">SUM(AG88*$E88*$F88*$H88*$I88*$AH$9)</f>
        <v>0</v>
      </c>
      <c r="AI88" s="91"/>
      <c r="AJ88" s="71">
        <f t="shared" ref="AJ88:AJ95" si="280">SUM(AI88*$E88*$F88*$H88*$I88*$AJ$9)</f>
        <v>0</v>
      </c>
      <c r="AK88" s="91"/>
      <c r="AL88" s="71"/>
      <c r="AM88" s="91"/>
      <c r="AN88" s="71">
        <f t="shared" ref="AN88:AN95" si="281">SUM(AM88*$E88*$F88*$H88*$I88*$AN$9)</f>
        <v>0</v>
      </c>
      <c r="AO88" s="91"/>
      <c r="AP88" s="71">
        <f t="shared" ref="AP88:AP95" si="282">SUM(AO88*$E88*$F88*$H88*$I88*$AP$9)</f>
        <v>0</v>
      </c>
      <c r="AQ88" s="71"/>
      <c r="AR88" s="71">
        <f t="shared" ref="AR88:AR95" si="283">SUM(AQ88*$E88*$F88*$H88*$I88*$AR$9)</f>
        <v>0</v>
      </c>
      <c r="AS88" s="91"/>
      <c r="AT88" s="71">
        <f t="shared" ref="AT88:AT95" si="284">SUM(AS88*$E88*$F88*$H88*$I88*$AT$9)</f>
        <v>0</v>
      </c>
      <c r="AU88" s="91"/>
      <c r="AV88" s="71">
        <f t="shared" ref="AV88:AV95" si="285">SUM(AU88*$E88*$F88*$H88*$I88*$AV$9)</f>
        <v>0</v>
      </c>
      <c r="AW88" s="91"/>
      <c r="AX88" s="71">
        <f t="shared" ref="AX88:AX95" si="286">SUM(AW88*$E88*$F88*$H88*$I88*$AX$9)</f>
        <v>0</v>
      </c>
      <c r="AY88" s="91"/>
      <c r="AZ88" s="71">
        <f t="shared" ref="AZ88:AZ95" si="287">SUM(AY88*$E88*$F88*$H88*$I88*$AZ$9)</f>
        <v>0</v>
      </c>
      <c r="BA88" s="71"/>
      <c r="BB88" s="71">
        <f t="shared" ref="BB88:BB95" si="288">SUM(BA88*$E88*$F88*$H88*$J88*$BB$9)</f>
        <v>0</v>
      </c>
      <c r="BC88" s="138"/>
      <c r="BD88" s="71">
        <f t="shared" ref="BD88:BD95" si="289">SUM(BC88*$E88*$F88*$H88*$J88*$BD$9)</f>
        <v>0</v>
      </c>
      <c r="BE88" s="71"/>
      <c r="BF88" s="71">
        <f t="shared" ref="BF88:BF95" si="290">SUM(BE88*$E88*$F88*$H88*$J88*$BF$9)</f>
        <v>0</v>
      </c>
      <c r="BG88" s="91"/>
      <c r="BH88" s="71">
        <f t="shared" ref="BH88:BH95" si="291">SUM(BG88*$E88*$F88*$H88*$J88*$BH$9)</f>
        <v>0</v>
      </c>
      <c r="BI88" s="91"/>
      <c r="BJ88" s="71">
        <f t="shared" ref="BJ88:BJ95" si="292">SUM(BI88*$E88*$F88*$H88*$J88*$BJ$9)</f>
        <v>0</v>
      </c>
      <c r="BK88" s="92"/>
      <c r="BL88" s="71"/>
      <c r="BM88" s="91"/>
      <c r="BN88" s="71">
        <f t="shared" ref="BN88:BN95" si="293">SUM(BM88*$E88*$F88*$H88*$J88*$BN$9)</f>
        <v>0</v>
      </c>
      <c r="BO88" s="91"/>
      <c r="BP88" s="71">
        <f t="shared" ref="BP88:BP95" si="294">SUM(BO88*$E88*$F88*$H88*$J88*$BP$9)</f>
        <v>0</v>
      </c>
      <c r="BQ88" s="71"/>
      <c r="BR88" s="71">
        <f t="shared" ref="BR88:BR95" si="295">SUM(BQ88*$E88*$F88*$H88*$J88*$BR$9)</f>
        <v>0</v>
      </c>
      <c r="BS88" s="91"/>
      <c r="BT88" s="71">
        <f t="shared" ref="BT88:BT95" si="296">SUM(BS88*$E88*$F88*$H88*$J88*$BT$9)</f>
        <v>0</v>
      </c>
      <c r="BU88" s="91"/>
      <c r="BV88" s="71">
        <f t="shared" ref="BV88:BV95" si="297">SUM(BU88*$E88*$F88*$H88*$J88*$BV$9)</f>
        <v>0</v>
      </c>
      <c r="BW88" s="91"/>
      <c r="BX88" s="71">
        <f t="shared" ref="BX88:BX95" si="298">(BW88*$E88*$F88*$H88*$J88*BX$9)</f>
        <v>0</v>
      </c>
      <c r="BY88" s="71"/>
      <c r="BZ88" s="71">
        <f t="shared" ref="BZ88:BZ95" si="299">(BY88*$E88*$F88*$H88*$J88*BZ$9)</f>
        <v>0</v>
      </c>
      <c r="CA88" s="91"/>
      <c r="CB88" s="71">
        <f t="shared" ref="CB88:CB95" si="300">(CA88*$E88*$F88*$H88*$K88*CB$9)</f>
        <v>0</v>
      </c>
      <c r="CC88" s="91"/>
      <c r="CD88" s="71">
        <f t="shared" ref="CD88:CD95" si="301">(CC88*$E88*$F88*$H88*$L88*CD$9)</f>
        <v>0</v>
      </c>
      <c r="CE88" s="71"/>
      <c r="CF88" s="71">
        <f t="shared" ref="CF88:CF95" si="302">(CE88*$E88*$F88*$H88*$J88*CF$9)</f>
        <v>0</v>
      </c>
      <c r="CG88" s="71"/>
      <c r="CH88" s="71">
        <f t="shared" ref="CH88:CH95" si="303">(CG88*$E88*$F88*$H88*$I88*CH$9)</f>
        <v>0</v>
      </c>
      <c r="CI88" s="71"/>
      <c r="CJ88" s="71"/>
      <c r="CK88" s="71"/>
      <c r="CL88" s="71"/>
      <c r="CM88" s="95">
        <f t="shared" si="268"/>
        <v>5</v>
      </c>
      <c r="CN88" s="95">
        <f t="shared" si="268"/>
        <v>300983.75999999995</v>
      </c>
      <c r="CO88" s="71">
        <v>10</v>
      </c>
      <c r="CP88" s="72">
        <v>601967.5199999999</v>
      </c>
      <c r="CQ88" s="96">
        <v>15</v>
      </c>
      <c r="CR88" s="96">
        <v>902951.2799999998</v>
      </c>
    </row>
    <row r="89" spans="1:143" s="3" customFormat="1" ht="18.75" customHeight="1" x14ac:dyDescent="0.25">
      <c r="A89" s="121"/>
      <c r="B89" s="121">
        <v>61</v>
      </c>
      <c r="C89" s="122" t="s">
        <v>224</v>
      </c>
      <c r="D89" s="83" t="s">
        <v>225</v>
      </c>
      <c r="E89" s="84">
        <v>17622</v>
      </c>
      <c r="F89" s="85">
        <v>0.74</v>
      </c>
      <c r="G89" s="86"/>
      <c r="H89" s="87">
        <v>1</v>
      </c>
      <c r="I89" s="136">
        <v>1.4</v>
      </c>
      <c r="J89" s="136">
        <v>1.68</v>
      </c>
      <c r="K89" s="136">
        <v>2.23</v>
      </c>
      <c r="L89" s="137">
        <v>2.57</v>
      </c>
      <c r="M89" s="97">
        <v>0</v>
      </c>
      <c r="N89" s="71">
        <f t="shared" si="270"/>
        <v>0</v>
      </c>
      <c r="O89" s="91">
        <v>0</v>
      </c>
      <c r="P89" s="71">
        <f t="shared" si="271"/>
        <v>0</v>
      </c>
      <c r="Q89" s="71">
        <v>0</v>
      </c>
      <c r="R89" s="71">
        <f t="shared" si="272"/>
        <v>0</v>
      </c>
      <c r="S89" s="217"/>
      <c r="T89" s="71">
        <f t="shared" si="273"/>
        <v>0</v>
      </c>
      <c r="U89" s="91">
        <v>0</v>
      </c>
      <c r="V89" s="71">
        <f t="shared" si="274"/>
        <v>0</v>
      </c>
      <c r="W89" s="91"/>
      <c r="X89" s="71"/>
      <c r="Y89" s="91"/>
      <c r="Z89" s="71">
        <f t="shared" si="275"/>
        <v>0</v>
      </c>
      <c r="AA89" s="71"/>
      <c r="AB89" s="71">
        <f t="shared" si="276"/>
        <v>0</v>
      </c>
      <c r="AC89" s="91">
        <v>0</v>
      </c>
      <c r="AD89" s="71">
        <f t="shared" si="277"/>
        <v>0</v>
      </c>
      <c r="AE89" s="71">
        <v>0</v>
      </c>
      <c r="AF89" s="71">
        <f t="shared" si="278"/>
        <v>0</v>
      </c>
      <c r="AG89" s="71"/>
      <c r="AH89" s="71">
        <f t="shared" si="279"/>
        <v>0</v>
      </c>
      <c r="AI89" s="91">
        <v>0</v>
      </c>
      <c r="AJ89" s="71">
        <f t="shared" si="280"/>
        <v>0</v>
      </c>
      <c r="AK89" s="91"/>
      <c r="AL89" s="71"/>
      <c r="AM89" s="91"/>
      <c r="AN89" s="71">
        <f t="shared" si="281"/>
        <v>0</v>
      </c>
      <c r="AO89" s="91">
        <v>0</v>
      </c>
      <c r="AP89" s="71">
        <f t="shared" si="282"/>
        <v>0</v>
      </c>
      <c r="AQ89" s="71">
        <v>0</v>
      </c>
      <c r="AR89" s="71">
        <f t="shared" si="283"/>
        <v>0</v>
      </c>
      <c r="AS89" s="91">
        <v>0</v>
      </c>
      <c r="AT89" s="71">
        <f t="shared" si="284"/>
        <v>0</v>
      </c>
      <c r="AU89" s="91">
        <v>0</v>
      </c>
      <c r="AV89" s="71">
        <f t="shared" si="285"/>
        <v>0</v>
      </c>
      <c r="AW89" s="91">
        <v>0</v>
      </c>
      <c r="AX89" s="71">
        <f t="shared" si="286"/>
        <v>0</v>
      </c>
      <c r="AY89" s="91"/>
      <c r="AZ89" s="71">
        <f t="shared" si="287"/>
        <v>0</v>
      </c>
      <c r="BA89" s="71">
        <v>0</v>
      </c>
      <c r="BB89" s="71">
        <f t="shared" si="288"/>
        <v>0</v>
      </c>
      <c r="BC89" s="138">
        <v>0</v>
      </c>
      <c r="BD89" s="71">
        <f t="shared" si="289"/>
        <v>0</v>
      </c>
      <c r="BE89" s="71">
        <v>0</v>
      </c>
      <c r="BF89" s="71">
        <f t="shared" si="290"/>
        <v>0</v>
      </c>
      <c r="BG89" s="91">
        <v>0</v>
      </c>
      <c r="BH89" s="71">
        <f t="shared" si="291"/>
        <v>0</v>
      </c>
      <c r="BI89" s="91">
        <v>0</v>
      </c>
      <c r="BJ89" s="71">
        <f t="shared" si="292"/>
        <v>0</v>
      </c>
      <c r="BK89" s="92"/>
      <c r="BL89" s="71"/>
      <c r="BM89" s="91">
        <v>0</v>
      </c>
      <c r="BN89" s="71">
        <f t="shared" si="293"/>
        <v>0</v>
      </c>
      <c r="BO89" s="91">
        <v>0</v>
      </c>
      <c r="BP89" s="71">
        <f t="shared" si="294"/>
        <v>0</v>
      </c>
      <c r="BQ89" s="71">
        <v>0</v>
      </c>
      <c r="BR89" s="71">
        <f t="shared" si="295"/>
        <v>0</v>
      </c>
      <c r="BS89" s="91">
        <v>0</v>
      </c>
      <c r="BT89" s="71">
        <f t="shared" si="296"/>
        <v>0</v>
      </c>
      <c r="BU89" s="91"/>
      <c r="BV89" s="71">
        <f t="shared" si="297"/>
        <v>0</v>
      </c>
      <c r="BW89" s="91"/>
      <c r="BX89" s="71">
        <f t="shared" si="298"/>
        <v>0</v>
      </c>
      <c r="BY89" s="71"/>
      <c r="BZ89" s="71">
        <f t="shared" si="299"/>
        <v>0</v>
      </c>
      <c r="CA89" s="91">
        <v>0</v>
      </c>
      <c r="CB89" s="71">
        <f t="shared" si="300"/>
        <v>0</v>
      </c>
      <c r="CC89" s="91">
        <v>0</v>
      </c>
      <c r="CD89" s="71">
        <f t="shared" si="301"/>
        <v>0</v>
      </c>
      <c r="CE89" s="71"/>
      <c r="CF89" s="71">
        <f t="shared" si="302"/>
        <v>0</v>
      </c>
      <c r="CG89" s="71"/>
      <c r="CH89" s="71">
        <f t="shared" si="303"/>
        <v>0</v>
      </c>
      <c r="CI89" s="94"/>
      <c r="CJ89" s="94"/>
      <c r="CK89" s="71"/>
      <c r="CL89" s="94"/>
      <c r="CM89" s="95">
        <f t="shared" si="268"/>
        <v>0</v>
      </c>
      <c r="CN89" s="95">
        <f t="shared" si="268"/>
        <v>0</v>
      </c>
      <c r="CO89" s="71">
        <v>0</v>
      </c>
      <c r="CP89" s="72">
        <v>0</v>
      </c>
      <c r="CQ89" s="96">
        <v>0</v>
      </c>
      <c r="CR89" s="96">
        <v>0</v>
      </c>
    </row>
    <row r="90" spans="1:143" s="3" customFormat="1" ht="18.75" customHeight="1" x14ac:dyDescent="0.25">
      <c r="A90" s="121"/>
      <c r="B90" s="121">
        <v>62</v>
      </c>
      <c r="C90" s="122" t="s">
        <v>226</v>
      </c>
      <c r="D90" s="83" t="s">
        <v>227</v>
      </c>
      <c r="E90" s="84">
        <v>17622</v>
      </c>
      <c r="F90" s="85">
        <v>1.44</v>
      </c>
      <c r="G90" s="86"/>
      <c r="H90" s="87">
        <v>1</v>
      </c>
      <c r="I90" s="136">
        <v>1.4</v>
      </c>
      <c r="J90" s="136">
        <v>1.68</v>
      </c>
      <c r="K90" s="136">
        <v>2.23</v>
      </c>
      <c r="L90" s="137">
        <v>2.57</v>
      </c>
      <c r="M90" s="97">
        <v>0</v>
      </c>
      <c r="N90" s="71">
        <f t="shared" si="270"/>
        <v>0</v>
      </c>
      <c r="O90" s="91">
        <v>0</v>
      </c>
      <c r="P90" s="71">
        <f t="shared" si="271"/>
        <v>0</v>
      </c>
      <c r="Q90" s="71">
        <v>0</v>
      </c>
      <c r="R90" s="71">
        <f t="shared" si="272"/>
        <v>0</v>
      </c>
      <c r="S90" s="71">
        <v>23</v>
      </c>
      <c r="T90" s="71">
        <f t="shared" si="273"/>
        <v>817096.89599999995</v>
      </c>
      <c r="U90" s="91">
        <v>0</v>
      </c>
      <c r="V90" s="71">
        <f t="shared" si="274"/>
        <v>0</v>
      </c>
      <c r="W90" s="91"/>
      <c r="X90" s="71"/>
      <c r="Y90" s="91"/>
      <c r="Z90" s="71">
        <f t="shared" si="275"/>
        <v>0</v>
      </c>
      <c r="AA90" s="71"/>
      <c r="AB90" s="71">
        <f t="shared" si="276"/>
        <v>0</v>
      </c>
      <c r="AC90" s="91">
        <v>0</v>
      </c>
      <c r="AD90" s="71">
        <f t="shared" si="277"/>
        <v>0</v>
      </c>
      <c r="AE90" s="71">
        <v>0</v>
      </c>
      <c r="AF90" s="71">
        <f t="shared" si="278"/>
        <v>0</v>
      </c>
      <c r="AG90" s="71"/>
      <c r="AH90" s="71">
        <f t="shared" si="279"/>
        <v>0</v>
      </c>
      <c r="AI90" s="91">
        <v>0</v>
      </c>
      <c r="AJ90" s="71">
        <f t="shared" si="280"/>
        <v>0</v>
      </c>
      <c r="AK90" s="91"/>
      <c r="AL90" s="71"/>
      <c r="AM90" s="91"/>
      <c r="AN90" s="71">
        <f t="shared" si="281"/>
        <v>0</v>
      </c>
      <c r="AO90" s="91">
        <v>0</v>
      </c>
      <c r="AP90" s="71">
        <f t="shared" si="282"/>
        <v>0</v>
      </c>
      <c r="AQ90" s="71">
        <v>0</v>
      </c>
      <c r="AR90" s="71">
        <f t="shared" si="283"/>
        <v>0</v>
      </c>
      <c r="AS90" s="91">
        <v>0</v>
      </c>
      <c r="AT90" s="71">
        <f t="shared" si="284"/>
        <v>0</v>
      </c>
      <c r="AU90" s="91">
        <v>0</v>
      </c>
      <c r="AV90" s="71">
        <f t="shared" si="285"/>
        <v>0</v>
      </c>
      <c r="AW90" s="91">
        <v>0</v>
      </c>
      <c r="AX90" s="71">
        <f t="shared" si="286"/>
        <v>0</v>
      </c>
      <c r="AY90" s="91"/>
      <c r="AZ90" s="71">
        <f t="shared" si="287"/>
        <v>0</v>
      </c>
      <c r="BA90" s="71">
        <v>0</v>
      </c>
      <c r="BB90" s="71">
        <f t="shared" si="288"/>
        <v>0</v>
      </c>
      <c r="BC90" s="138">
        <v>0</v>
      </c>
      <c r="BD90" s="71">
        <f t="shared" si="289"/>
        <v>0</v>
      </c>
      <c r="BE90" s="71">
        <v>0</v>
      </c>
      <c r="BF90" s="71">
        <f t="shared" si="290"/>
        <v>0</v>
      </c>
      <c r="BG90" s="91">
        <v>0</v>
      </c>
      <c r="BH90" s="71">
        <f t="shared" si="291"/>
        <v>0</v>
      </c>
      <c r="BI90" s="91">
        <v>0</v>
      </c>
      <c r="BJ90" s="71">
        <f t="shared" si="292"/>
        <v>0</v>
      </c>
      <c r="BK90" s="92"/>
      <c r="BL90" s="71"/>
      <c r="BM90" s="91">
        <v>0</v>
      </c>
      <c r="BN90" s="71">
        <f t="shared" si="293"/>
        <v>0</v>
      </c>
      <c r="BO90" s="91">
        <v>0</v>
      </c>
      <c r="BP90" s="71">
        <f t="shared" si="294"/>
        <v>0</v>
      </c>
      <c r="BQ90" s="71">
        <v>0</v>
      </c>
      <c r="BR90" s="71">
        <f t="shared" si="295"/>
        <v>0</v>
      </c>
      <c r="BS90" s="91">
        <v>0</v>
      </c>
      <c r="BT90" s="71">
        <f t="shared" si="296"/>
        <v>0</v>
      </c>
      <c r="BU90" s="91"/>
      <c r="BV90" s="71">
        <f t="shared" si="297"/>
        <v>0</v>
      </c>
      <c r="BW90" s="91"/>
      <c r="BX90" s="71">
        <f t="shared" si="298"/>
        <v>0</v>
      </c>
      <c r="BY90" s="71"/>
      <c r="BZ90" s="71">
        <f t="shared" si="299"/>
        <v>0</v>
      </c>
      <c r="CA90" s="91">
        <v>0</v>
      </c>
      <c r="CB90" s="71">
        <f t="shared" si="300"/>
        <v>0</v>
      </c>
      <c r="CC90" s="91">
        <v>0</v>
      </c>
      <c r="CD90" s="71">
        <f t="shared" si="301"/>
        <v>0</v>
      </c>
      <c r="CE90" s="71"/>
      <c r="CF90" s="71">
        <f t="shared" si="302"/>
        <v>0</v>
      </c>
      <c r="CG90" s="71"/>
      <c r="CH90" s="71">
        <f t="shared" si="303"/>
        <v>0</v>
      </c>
      <c r="CI90" s="94"/>
      <c r="CJ90" s="94"/>
      <c r="CK90" s="71"/>
      <c r="CL90" s="94"/>
      <c r="CM90" s="95">
        <f t="shared" si="268"/>
        <v>23</v>
      </c>
      <c r="CN90" s="95">
        <f t="shared" si="268"/>
        <v>817096.89599999995</v>
      </c>
      <c r="CO90" s="71">
        <v>0</v>
      </c>
      <c r="CP90" s="72">
        <v>0</v>
      </c>
      <c r="CQ90" s="96">
        <v>23</v>
      </c>
      <c r="CR90" s="96">
        <v>817096.89599999995</v>
      </c>
    </row>
    <row r="91" spans="1:143" s="3" customFormat="1" ht="18.75" customHeight="1" x14ac:dyDescent="0.25">
      <c r="A91" s="121"/>
      <c r="B91" s="121">
        <v>63</v>
      </c>
      <c r="C91" s="122" t="s">
        <v>228</v>
      </c>
      <c r="D91" s="83" t="s">
        <v>229</v>
      </c>
      <c r="E91" s="84">
        <v>17622</v>
      </c>
      <c r="F91" s="85">
        <v>2.2200000000000002</v>
      </c>
      <c r="G91" s="86"/>
      <c r="H91" s="87">
        <v>1</v>
      </c>
      <c r="I91" s="136">
        <v>1.4</v>
      </c>
      <c r="J91" s="136">
        <v>1.68</v>
      </c>
      <c r="K91" s="136">
        <v>2.23</v>
      </c>
      <c r="L91" s="137">
        <v>2.57</v>
      </c>
      <c r="M91" s="97">
        <v>0</v>
      </c>
      <c r="N91" s="71">
        <f t="shared" si="270"/>
        <v>0</v>
      </c>
      <c r="O91" s="91">
        <v>0</v>
      </c>
      <c r="P91" s="71">
        <f t="shared" si="271"/>
        <v>0</v>
      </c>
      <c r="Q91" s="71">
        <v>0</v>
      </c>
      <c r="R91" s="71">
        <f t="shared" si="272"/>
        <v>0</v>
      </c>
      <c r="S91" s="71">
        <v>23</v>
      </c>
      <c r="T91" s="71">
        <f t="shared" si="273"/>
        <v>1259691.048</v>
      </c>
      <c r="U91" s="91">
        <v>0</v>
      </c>
      <c r="V91" s="71">
        <f t="shared" si="274"/>
        <v>0</v>
      </c>
      <c r="W91" s="91"/>
      <c r="X91" s="71"/>
      <c r="Y91" s="91">
        <v>0</v>
      </c>
      <c r="Z91" s="71">
        <f t="shared" si="275"/>
        <v>0</v>
      </c>
      <c r="AA91" s="71">
        <v>0</v>
      </c>
      <c r="AB91" s="71">
        <f t="shared" si="276"/>
        <v>0</v>
      </c>
      <c r="AC91" s="91">
        <v>0</v>
      </c>
      <c r="AD91" s="71">
        <f t="shared" si="277"/>
        <v>0</v>
      </c>
      <c r="AE91" s="71">
        <v>0</v>
      </c>
      <c r="AF91" s="71">
        <f t="shared" si="278"/>
        <v>0</v>
      </c>
      <c r="AG91" s="71"/>
      <c r="AH91" s="71">
        <f t="shared" si="279"/>
        <v>0</v>
      </c>
      <c r="AI91" s="91">
        <v>0</v>
      </c>
      <c r="AJ91" s="71">
        <f t="shared" si="280"/>
        <v>0</v>
      </c>
      <c r="AK91" s="91"/>
      <c r="AL91" s="71"/>
      <c r="AM91" s="91"/>
      <c r="AN91" s="71">
        <f t="shared" si="281"/>
        <v>0</v>
      </c>
      <c r="AO91" s="91">
        <v>0</v>
      </c>
      <c r="AP91" s="71">
        <f t="shared" si="282"/>
        <v>0</v>
      </c>
      <c r="AQ91" s="71">
        <v>0</v>
      </c>
      <c r="AR91" s="71">
        <f t="shared" si="283"/>
        <v>0</v>
      </c>
      <c r="AS91" s="91">
        <v>0</v>
      </c>
      <c r="AT91" s="71">
        <f t="shared" si="284"/>
        <v>0</v>
      </c>
      <c r="AU91" s="91">
        <v>0</v>
      </c>
      <c r="AV91" s="71">
        <f t="shared" si="285"/>
        <v>0</v>
      </c>
      <c r="AW91" s="91">
        <v>0</v>
      </c>
      <c r="AX91" s="71">
        <f t="shared" si="286"/>
        <v>0</v>
      </c>
      <c r="AY91" s="91"/>
      <c r="AZ91" s="71">
        <f t="shared" si="287"/>
        <v>0</v>
      </c>
      <c r="BA91" s="71">
        <v>0</v>
      </c>
      <c r="BB91" s="71">
        <f t="shared" si="288"/>
        <v>0</v>
      </c>
      <c r="BC91" s="138">
        <v>0</v>
      </c>
      <c r="BD91" s="71">
        <f t="shared" si="289"/>
        <v>0</v>
      </c>
      <c r="BE91" s="71">
        <v>0</v>
      </c>
      <c r="BF91" s="71">
        <f t="shared" si="290"/>
        <v>0</v>
      </c>
      <c r="BG91" s="91">
        <v>0</v>
      </c>
      <c r="BH91" s="71">
        <f t="shared" si="291"/>
        <v>0</v>
      </c>
      <c r="BI91" s="91">
        <v>0</v>
      </c>
      <c r="BJ91" s="71">
        <f t="shared" si="292"/>
        <v>0</v>
      </c>
      <c r="BK91" s="92"/>
      <c r="BL91" s="71"/>
      <c r="BM91" s="91">
        <v>0</v>
      </c>
      <c r="BN91" s="71">
        <f t="shared" si="293"/>
        <v>0</v>
      </c>
      <c r="BO91" s="91">
        <v>0</v>
      </c>
      <c r="BP91" s="71">
        <f t="shared" si="294"/>
        <v>0</v>
      </c>
      <c r="BQ91" s="71">
        <v>0</v>
      </c>
      <c r="BR91" s="71">
        <f t="shared" si="295"/>
        <v>0</v>
      </c>
      <c r="BS91" s="91">
        <v>0</v>
      </c>
      <c r="BT91" s="71">
        <f t="shared" si="296"/>
        <v>0</v>
      </c>
      <c r="BU91" s="91"/>
      <c r="BV91" s="71">
        <f t="shared" si="297"/>
        <v>0</v>
      </c>
      <c r="BW91" s="91"/>
      <c r="BX91" s="71">
        <f t="shared" si="298"/>
        <v>0</v>
      </c>
      <c r="BY91" s="71"/>
      <c r="BZ91" s="71">
        <f t="shared" si="299"/>
        <v>0</v>
      </c>
      <c r="CA91" s="91">
        <v>0</v>
      </c>
      <c r="CB91" s="71">
        <f t="shared" si="300"/>
        <v>0</v>
      </c>
      <c r="CC91" s="91">
        <v>0</v>
      </c>
      <c r="CD91" s="71">
        <f t="shared" si="301"/>
        <v>0</v>
      </c>
      <c r="CE91" s="71"/>
      <c r="CF91" s="71">
        <f t="shared" si="302"/>
        <v>0</v>
      </c>
      <c r="CG91" s="71"/>
      <c r="CH91" s="71">
        <f t="shared" si="303"/>
        <v>0</v>
      </c>
      <c r="CI91" s="94"/>
      <c r="CJ91" s="94"/>
      <c r="CK91" s="71"/>
      <c r="CL91" s="94"/>
      <c r="CM91" s="95">
        <f t="shared" si="268"/>
        <v>23</v>
      </c>
      <c r="CN91" s="95">
        <f t="shared" si="268"/>
        <v>1259691.048</v>
      </c>
      <c r="CO91" s="71">
        <v>0</v>
      </c>
      <c r="CP91" s="72">
        <v>0</v>
      </c>
      <c r="CQ91" s="96">
        <v>23</v>
      </c>
      <c r="CR91" s="96">
        <v>1259691.048</v>
      </c>
    </row>
    <row r="92" spans="1:143" s="3" customFormat="1" ht="18.75" customHeight="1" x14ac:dyDescent="0.25">
      <c r="A92" s="121"/>
      <c r="B92" s="121">
        <v>64</v>
      </c>
      <c r="C92" s="122" t="s">
        <v>230</v>
      </c>
      <c r="D92" s="83" t="s">
        <v>231</v>
      </c>
      <c r="E92" s="84">
        <v>17622</v>
      </c>
      <c r="F92" s="85">
        <v>2.93</v>
      </c>
      <c r="G92" s="86"/>
      <c r="H92" s="87">
        <v>1</v>
      </c>
      <c r="I92" s="136">
        <v>1.4</v>
      </c>
      <c r="J92" s="136">
        <v>1.68</v>
      </c>
      <c r="K92" s="136">
        <v>2.23</v>
      </c>
      <c r="L92" s="137">
        <v>2.57</v>
      </c>
      <c r="M92" s="97">
        <v>0</v>
      </c>
      <c r="N92" s="71">
        <f t="shared" si="270"/>
        <v>0</v>
      </c>
      <c r="O92" s="91"/>
      <c r="P92" s="71">
        <f t="shared" si="271"/>
        <v>0</v>
      </c>
      <c r="Q92" s="71">
        <v>0</v>
      </c>
      <c r="R92" s="71">
        <f t="shared" si="272"/>
        <v>0</v>
      </c>
      <c r="S92" s="71">
        <v>135</v>
      </c>
      <c r="T92" s="71">
        <f t="shared" si="273"/>
        <v>9758534.9399999995</v>
      </c>
      <c r="U92" s="91"/>
      <c r="V92" s="71">
        <f t="shared" si="274"/>
        <v>0</v>
      </c>
      <c r="W92" s="91"/>
      <c r="X92" s="71"/>
      <c r="Y92" s="91"/>
      <c r="Z92" s="71">
        <f t="shared" si="275"/>
        <v>0</v>
      </c>
      <c r="AA92" s="71">
        <v>0</v>
      </c>
      <c r="AB92" s="71">
        <f t="shared" si="276"/>
        <v>0</v>
      </c>
      <c r="AC92" s="91">
        <v>0</v>
      </c>
      <c r="AD92" s="71">
        <f t="shared" si="277"/>
        <v>0</v>
      </c>
      <c r="AE92" s="71"/>
      <c r="AF92" s="71">
        <f t="shared" si="278"/>
        <v>0</v>
      </c>
      <c r="AG92" s="71"/>
      <c r="AH92" s="71">
        <f t="shared" si="279"/>
        <v>0</v>
      </c>
      <c r="AI92" s="91"/>
      <c r="AJ92" s="71">
        <f t="shared" si="280"/>
        <v>0</v>
      </c>
      <c r="AK92" s="91"/>
      <c r="AL92" s="71"/>
      <c r="AM92" s="91"/>
      <c r="AN92" s="71">
        <f t="shared" si="281"/>
        <v>0</v>
      </c>
      <c r="AO92" s="91"/>
      <c r="AP92" s="71">
        <f t="shared" si="282"/>
        <v>0</v>
      </c>
      <c r="AQ92" s="71"/>
      <c r="AR92" s="71">
        <f t="shared" si="283"/>
        <v>0</v>
      </c>
      <c r="AS92" s="91"/>
      <c r="AT92" s="71">
        <f t="shared" si="284"/>
        <v>0</v>
      </c>
      <c r="AU92" s="91"/>
      <c r="AV92" s="71">
        <f t="shared" si="285"/>
        <v>0</v>
      </c>
      <c r="AW92" s="91"/>
      <c r="AX92" s="71">
        <f t="shared" si="286"/>
        <v>0</v>
      </c>
      <c r="AY92" s="91"/>
      <c r="AZ92" s="71">
        <f t="shared" si="287"/>
        <v>0</v>
      </c>
      <c r="BA92" s="71"/>
      <c r="BB92" s="71">
        <f t="shared" si="288"/>
        <v>0</v>
      </c>
      <c r="BC92" s="138"/>
      <c r="BD92" s="71">
        <f t="shared" si="289"/>
        <v>0</v>
      </c>
      <c r="BE92" s="71"/>
      <c r="BF92" s="71">
        <f t="shared" si="290"/>
        <v>0</v>
      </c>
      <c r="BG92" s="91"/>
      <c r="BH92" s="71">
        <f t="shared" si="291"/>
        <v>0</v>
      </c>
      <c r="BI92" s="91"/>
      <c r="BJ92" s="71">
        <f t="shared" si="292"/>
        <v>0</v>
      </c>
      <c r="BK92" s="92"/>
      <c r="BL92" s="71"/>
      <c r="BM92" s="91"/>
      <c r="BN92" s="71">
        <f t="shared" si="293"/>
        <v>0</v>
      </c>
      <c r="BO92" s="91"/>
      <c r="BP92" s="71">
        <f t="shared" si="294"/>
        <v>0</v>
      </c>
      <c r="BQ92" s="71"/>
      <c r="BR92" s="71">
        <f t="shared" si="295"/>
        <v>0</v>
      </c>
      <c r="BS92" s="91"/>
      <c r="BT92" s="71">
        <f t="shared" si="296"/>
        <v>0</v>
      </c>
      <c r="BU92" s="91"/>
      <c r="BV92" s="71">
        <f t="shared" si="297"/>
        <v>0</v>
      </c>
      <c r="BW92" s="91"/>
      <c r="BX92" s="71">
        <f t="shared" si="298"/>
        <v>0</v>
      </c>
      <c r="BY92" s="71"/>
      <c r="BZ92" s="71">
        <f t="shared" si="299"/>
        <v>0</v>
      </c>
      <c r="CA92" s="91"/>
      <c r="CB92" s="71">
        <f t="shared" si="300"/>
        <v>0</v>
      </c>
      <c r="CC92" s="91"/>
      <c r="CD92" s="71">
        <f t="shared" si="301"/>
        <v>0</v>
      </c>
      <c r="CE92" s="71"/>
      <c r="CF92" s="71">
        <f t="shared" si="302"/>
        <v>0</v>
      </c>
      <c r="CG92" s="71"/>
      <c r="CH92" s="71">
        <f t="shared" si="303"/>
        <v>0</v>
      </c>
      <c r="CI92" s="94"/>
      <c r="CJ92" s="94"/>
      <c r="CK92" s="71"/>
      <c r="CL92" s="94">
        <f>CK92*E92*F92*H92</f>
        <v>0</v>
      </c>
      <c r="CM92" s="95">
        <f t="shared" si="268"/>
        <v>135</v>
      </c>
      <c r="CN92" s="95">
        <f t="shared" si="268"/>
        <v>9758534.9399999995</v>
      </c>
      <c r="CO92" s="71">
        <v>0</v>
      </c>
      <c r="CP92" s="72">
        <v>0</v>
      </c>
      <c r="CQ92" s="96">
        <v>135</v>
      </c>
      <c r="CR92" s="96">
        <v>9758534.9399999995</v>
      </c>
    </row>
    <row r="93" spans="1:143" s="3" customFormat="1" ht="18.75" customHeight="1" x14ac:dyDescent="0.25">
      <c r="A93" s="121"/>
      <c r="B93" s="121">
        <v>65</v>
      </c>
      <c r="C93" s="122" t="s">
        <v>232</v>
      </c>
      <c r="D93" s="83" t="s">
        <v>233</v>
      </c>
      <c r="E93" s="84">
        <v>17622</v>
      </c>
      <c r="F93" s="85">
        <v>3.14</v>
      </c>
      <c r="G93" s="86"/>
      <c r="H93" s="87">
        <v>1</v>
      </c>
      <c r="I93" s="136">
        <v>1.4</v>
      </c>
      <c r="J93" s="136">
        <v>1.68</v>
      </c>
      <c r="K93" s="136">
        <v>2.23</v>
      </c>
      <c r="L93" s="137">
        <v>2.57</v>
      </c>
      <c r="M93" s="97">
        <v>0</v>
      </c>
      <c r="N93" s="71">
        <f t="shared" si="270"/>
        <v>0</v>
      </c>
      <c r="O93" s="91"/>
      <c r="P93" s="71">
        <f t="shared" si="271"/>
        <v>0</v>
      </c>
      <c r="Q93" s="71">
        <v>0</v>
      </c>
      <c r="R93" s="71">
        <f t="shared" si="272"/>
        <v>0</v>
      </c>
      <c r="S93" s="71">
        <v>52</v>
      </c>
      <c r="T93" s="71">
        <f t="shared" si="273"/>
        <v>4028248.2239999999</v>
      </c>
      <c r="U93" s="91"/>
      <c r="V93" s="71">
        <f t="shared" si="274"/>
        <v>0</v>
      </c>
      <c r="W93" s="91"/>
      <c r="X93" s="71"/>
      <c r="Y93" s="91"/>
      <c r="Z93" s="71">
        <f t="shared" si="275"/>
        <v>0</v>
      </c>
      <c r="AA93" s="71">
        <v>0</v>
      </c>
      <c r="AB93" s="71">
        <f t="shared" si="276"/>
        <v>0</v>
      </c>
      <c r="AC93" s="91">
        <v>0</v>
      </c>
      <c r="AD93" s="71">
        <f t="shared" si="277"/>
        <v>0</v>
      </c>
      <c r="AE93" s="71"/>
      <c r="AF93" s="71">
        <f t="shared" si="278"/>
        <v>0</v>
      </c>
      <c r="AG93" s="71"/>
      <c r="AH93" s="71">
        <f t="shared" si="279"/>
        <v>0</v>
      </c>
      <c r="AI93" s="91"/>
      <c r="AJ93" s="71">
        <f t="shared" si="280"/>
        <v>0</v>
      </c>
      <c r="AK93" s="91"/>
      <c r="AL93" s="71"/>
      <c r="AM93" s="91"/>
      <c r="AN93" s="71">
        <f t="shared" si="281"/>
        <v>0</v>
      </c>
      <c r="AO93" s="91"/>
      <c r="AP93" s="71">
        <f t="shared" si="282"/>
        <v>0</v>
      </c>
      <c r="AQ93" s="71"/>
      <c r="AR93" s="71">
        <f t="shared" si="283"/>
        <v>0</v>
      </c>
      <c r="AS93" s="91"/>
      <c r="AT93" s="71">
        <f t="shared" si="284"/>
        <v>0</v>
      </c>
      <c r="AU93" s="91"/>
      <c r="AV93" s="71">
        <f t="shared" si="285"/>
        <v>0</v>
      </c>
      <c r="AW93" s="91"/>
      <c r="AX93" s="71">
        <f t="shared" si="286"/>
        <v>0</v>
      </c>
      <c r="AY93" s="91"/>
      <c r="AZ93" s="71">
        <f t="shared" si="287"/>
        <v>0</v>
      </c>
      <c r="BA93" s="71"/>
      <c r="BB93" s="71">
        <f t="shared" si="288"/>
        <v>0</v>
      </c>
      <c r="BC93" s="138"/>
      <c r="BD93" s="71">
        <f t="shared" si="289"/>
        <v>0</v>
      </c>
      <c r="BE93" s="71"/>
      <c r="BF93" s="71">
        <f t="shared" si="290"/>
        <v>0</v>
      </c>
      <c r="BG93" s="91"/>
      <c r="BH93" s="71">
        <f t="shared" si="291"/>
        <v>0</v>
      </c>
      <c r="BI93" s="91"/>
      <c r="BJ93" s="71">
        <f t="shared" si="292"/>
        <v>0</v>
      </c>
      <c r="BK93" s="92"/>
      <c r="BL93" s="71"/>
      <c r="BM93" s="91"/>
      <c r="BN93" s="71">
        <f t="shared" si="293"/>
        <v>0</v>
      </c>
      <c r="BO93" s="91"/>
      <c r="BP93" s="71">
        <f t="shared" si="294"/>
        <v>0</v>
      </c>
      <c r="BQ93" s="71"/>
      <c r="BR93" s="71">
        <f t="shared" si="295"/>
        <v>0</v>
      </c>
      <c r="BS93" s="91"/>
      <c r="BT93" s="71">
        <f t="shared" si="296"/>
        <v>0</v>
      </c>
      <c r="BU93" s="91"/>
      <c r="BV93" s="71">
        <f t="shared" si="297"/>
        <v>0</v>
      </c>
      <c r="BW93" s="91"/>
      <c r="BX93" s="71">
        <f t="shared" si="298"/>
        <v>0</v>
      </c>
      <c r="BY93" s="71"/>
      <c r="BZ93" s="71">
        <f t="shared" si="299"/>
        <v>0</v>
      </c>
      <c r="CA93" s="91"/>
      <c r="CB93" s="71">
        <f t="shared" si="300"/>
        <v>0</v>
      </c>
      <c r="CC93" s="91"/>
      <c r="CD93" s="71">
        <f t="shared" si="301"/>
        <v>0</v>
      </c>
      <c r="CE93" s="71"/>
      <c r="CF93" s="71">
        <f t="shared" si="302"/>
        <v>0</v>
      </c>
      <c r="CG93" s="71"/>
      <c r="CH93" s="71">
        <f t="shared" si="303"/>
        <v>0</v>
      </c>
      <c r="CI93" s="94"/>
      <c r="CJ93" s="94"/>
      <c r="CK93" s="71"/>
      <c r="CL93" s="94"/>
      <c r="CM93" s="95">
        <f t="shared" si="268"/>
        <v>52</v>
      </c>
      <c r="CN93" s="95">
        <f t="shared" si="268"/>
        <v>4028248.2239999999</v>
      </c>
      <c r="CO93" s="71">
        <v>0</v>
      </c>
      <c r="CP93" s="72">
        <v>0</v>
      </c>
      <c r="CQ93" s="96">
        <v>52</v>
      </c>
      <c r="CR93" s="96">
        <v>4028248.2239999999</v>
      </c>
    </row>
    <row r="94" spans="1:143" s="3" customFormat="1" ht="18.75" customHeight="1" x14ac:dyDescent="0.25">
      <c r="A94" s="121"/>
      <c r="B94" s="121">
        <v>66</v>
      </c>
      <c r="C94" s="122" t="s">
        <v>234</v>
      </c>
      <c r="D94" s="83" t="s">
        <v>235</v>
      </c>
      <c r="E94" s="84">
        <v>17622</v>
      </c>
      <c r="F94" s="85">
        <v>3.8</v>
      </c>
      <c r="G94" s="86"/>
      <c r="H94" s="87">
        <v>1</v>
      </c>
      <c r="I94" s="136">
        <v>1.4</v>
      </c>
      <c r="J94" s="136">
        <v>1.68</v>
      </c>
      <c r="K94" s="136">
        <v>2.23</v>
      </c>
      <c r="L94" s="137">
        <v>2.57</v>
      </c>
      <c r="M94" s="97">
        <v>0</v>
      </c>
      <c r="N94" s="71">
        <f t="shared" si="270"/>
        <v>0</v>
      </c>
      <c r="O94" s="91"/>
      <c r="P94" s="71">
        <f t="shared" si="271"/>
        <v>0</v>
      </c>
      <c r="Q94" s="71">
        <v>0</v>
      </c>
      <c r="R94" s="71">
        <f t="shared" si="272"/>
        <v>0</v>
      </c>
      <c r="S94" s="71">
        <v>38</v>
      </c>
      <c r="T94" s="71">
        <f t="shared" si="273"/>
        <v>3562463.5199999996</v>
      </c>
      <c r="U94" s="91"/>
      <c r="V94" s="71">
        <f t="shared" si="274"/>
        <v>0</v>
      </c>
      <c r="W94" s="91"/>
      <c r="X94" s="71"/>
      <c r="Y94" s="91"/>
      <c r="Z94" s="71">
        <f t="shared" si="275"/>
        <v>0</v>
      </c>
      <c r="AA94" s="71">
        <v>0</v>
      </c>
      <c r="AB94" s="71">
        <f t="shared" si="276"/>
        <v>0</v>
      </c>
      <c r="AC94" s="91">
        <v>0</v>
      </c>
      <c r="AD94" s="71">
        <f t="shared" si="277"/>
        <v>0</v>
      </c>
      <c r="AE94" s="71"/>
      <c r="AF94" s="71">
        <f t="shared" si="278"/>
        <v>0</v>
      </c>
      <c r="AG94" s="71"/>
      <c r="AH94" s="71">
        <f t="shared" si="279"/>
        <v>0</v>
      </c>
      <c r="AI94" s="91"/>
      <c r="AJ94" s="71">
        <f t="shared" si="280"/>
        <v>0</v>
      </c>
      <c r="AK94" s="91"/>
      <c r="AL94" s="71"/>
      <c r="AM94" s="91"/>
      <c r="AN94" s="71">
        <f t="shared" si="281"/>
        <v>0</v>
      </c>
      <c r="AO94" s="91"/>
      <c r="AP94" s="71">
        <f t="shared" si="282"/>
        <v>0</v>
      </c>
      <c r="AQ94" s="71"/>
      <c r="AR94" s="71">
        <f t="shared" si="283"/>
        <v>0</v>
      </c>
      <c r="AS94" s="91"/>
      <c r="AT94" s="71">
        <f t="shared" si="284"/>
        <v>0</v>
      </c>
      <c r="AU94" s="91"/>
      <c r="AV94" s="71">
        <f t="shared" si="285"/>
        <v>0</v>
      </c>
      <c r="AW94" s="91"/>
      <c r="AX94" s="71">
        <f t="shared" si="286"/>
        <v>0</v>
      </c>
      <c r="AY94" s="91"/>
      <c r="AZ94" s="71">
        <f t="shared" si="287"/>
        <v>0</v>
      </c>
      <c r="BA94" s="71"/>
      <c r="BB94" s="71">
        <f t="shared" si="288"/>
        <v>0</v>
      </c>
      <c r="BC94" s="138"/>
      <c r="BD94" s="71">
        <f t="shared" si="289"/>
        <v>0</v>
      </c>
      <c r="BE94" s="71"/>
      <c r="BF94" s="71">
        <f t="shared" si="290"/>
        <v>0</v>
      </c>
      <c r="BG94" s="91"/>
      <c r="BH94" s="71">
        <f t="shared" si="291"/>
        <v>0</v>
      </c>
      <c r="BI94" s="91"/>
      <c r="BJ94" s="71">
        <f t="shared" si="292"/>
        <v>0</v>
      </c>
      <c r="BK94" s="92"/>
      <c r="BL94" s="71"/>
      <c r="BM94" s="91"/>
      <c r="BN94" s="71">
        <f t="shared" si="293"/>
        <v>0</v>
      </c>
      <c r="BO94" s="91"/>
      <c r="BP94" s="71">
        <f t="shared" si="294"/>
        <v>0</v>
      </c>
      <c r="BQ94" s="71"/>
      <c r="BR94" s="71">
        <f t="shared" si="295"/>
        <v>0</v>
      </c>
      <c r="BS94" s="91"/>
      <c r="BT94" s="71">
        <f t="shared" si="296"/>
        <v>0</v>
      </c>
      <c r="BU94" s="91"/>
      <c r="BV94" s="71">
        <f t="shared" si="297"/>
        <v>0</v>
      </c>
      <c r="BW94" s="91"/>
      <c r="BX94" s="71">
        <f t="shared" si="298"/>
        <v>0</v>
      </c>
      <c r="BY94" s="71"/>
      <c r="BZ94" s="71">
        <f t="shared" si="299"/>
        <v>0</v>
      </c>
      <c r="CA94" s="91"/>
      <c r="CB94" s="71">
        <f t="shared" si="300"/>
        <v>0</v>
      </c>
      <c r="CC94" s="91"/>
      <c r="CD94" s="71">
        <f t="shared" si="301"/>
        <v>0</v>
      </c>
      <c r="CE94" s="71"/>
      <c r="CF94" s="71">
        <f t="shared" si="302"/>
        <v>0</v>
      </c>
      <c r="CG94" s="71"/>
      <c r="CH94" s="71">
        <f t="shared" si="303"/>
        <v>0</v>
      </c>
      <c r="CI94" s="94"/>
      <c r="CJ94" s="94"/>
      <c r="CK94" s="71"/>
      <c r="CL94" s="94"/>
      <c r="CM94" s="95">
        <f t="shared" si="268"/>
        <v>38</v>
      </c>
      <c r="CN94" s="95">
        <f t="shared" si="268"/>
        <v>3562463.5199999996</v>
      </c>
      <c r="CO94" s="71">
        <v>0</v>
      </c>
      <c r="CP94" s="72">
        <v>0</v>
      </c>
      <c r="CQ94" s="96">
        <v>38</v>
      </c>
      <c r="CR94" s="96">
        <v>3562463.5199999996</v>
      </c>
    </row>
    <row r="95" spans="1:143" s="3" customFormat="1" ht="18.75" customHeight="1" x14ac:dyDescent="0.25">
      <c r="A95" s="121"/>
      <c r="B95" s="121">
        <v>67</v>
      </c>
      <c r="C95" s="122" t="s">
        <v>236</v>
      </c>
      <c r="D95" s="83" t="s">
        <v>237</v>
      </c>
      <c r="E95" s="84">
        <v>17622</v>
      </c>
      <c r="F95" s="85">
        <v>4.7</v>
      </c>
      <c r="G95" s="86"/>
      <c r="H95" s="87">
        <v>1</v>
      </c>
      <c r="I95" s="136">
        <v>1.4</v>
      </c>
      <c r="J95" s="136">
        <v>1.68</v>
      </c>
      <c r="K95" s="136">
        <v>2.23</v>
      </c>
      <c r="L95" s="137">
        <v>2.57</v>
      </c>
      <c r="M95" s="97">
        <v>0</v>
      </c>
      <c r="N95" s="71">
        <f t="shared" si="270"/>
        <v>0</v>
      </c>
      <c r="O95" s="91"/>
      <c r="P95" s="71">
        <f t="shared" si="271"/>
        <v>0</v>
      </c>
      <c r="Q95" s="71">
        <v>0</v>
      </c>
      <c r="R95" s="71">
        <f t="shared" si="272"/>
        <v>0</v>
      </c>
      <c r="S95" s="71">
        <v>341</v>
      </c>
      <c r="T95" s="71">
        <f t="shared" si="273"/>
        <v>39539891.160000004</v>
      </c>
      <c r="U95" s="91"/>
      <c r="V95" s="71">
        <f t="shared" si="274"/>
        <v>0</v>
      </c>
      <c r="W95" s="91"/>
      <c r="X95" s="71"/>
      <c r="Y95" s="91"/>
      <c r="Z95" s="71">
        <f t="shared" si="275"/>
        <v>0</v>
      </c>
      <c r="AA95" s="71">
        <v>0</v>
      </c>
      <c r="AB95" s="71">
        <f t="shared" si="276"/>
        <v>0</v>
      </c>
      <c r="AC95" s="91">
        <v>0</v>
      </c>
      <c r="AD95" s="71">
        <f t="shared" si="277"/>
        <v>0</v>
      </c>
      <c r="AE95" s="71"/>
      <c r="AF95" s="71">
        <f t="shared" si="278"/>
        <v>0</v>
      </c>
      <c r="AG95" s="71"/>
      <c r="AH95" s="71">
        <f t="shared" si="279"/>
        <v>0</v>
      </c>
      <c r="AI95" s="91"/>
      <c r="AJ95" s="71">
        <f t="shared" si="280"/>
        <v>0</v>
      </c>
      <c r="AK95" s="91"/>
      <c r="AL95" s="71"/>
      <c r="AM95" s="91"/>
      <c r="AN95" s="71">
        <f t="shared" si="281"/>
        <v>0</v>
      </c>
      <c r="AO95" s="91"/>
      <c r="AP95" s="71">
        <f t="shared" si="282"/>
        <v>0</v>
      </c>
      <c r="AQ95" s="71"/>
      <c r="AR95" s="71">
        <f t="shared" si="283"/>
        <v>0</v>
      </c>
      <c r="AS95" s="91"/>
      <c r="AT95" s="71">
        <f t="shared" si="284"/>
        <v>0</v>
      </c>
      <c r="AU95" s="91"/>
      <c r="AV95" s="71">
        <f t="shared" si="285"/>
        <v>0</v>
      </c>
      <c r="AW95" s="91"/>
      <c r="AX95" s="71">
        <f t="shared" si="286"/>
        <v>0</v>
      </c>
      <c r="AY95" s="91"/>
      <c r="AZ95" s="71">
        <f t="shared" si="287"/>
        <v>0</v>
      </c>
      <c r="BA95" s="71"/>
      <c r="BB95" s="71">
        <f t="shared" si="288"/>
        <v>0</v>
      </c>
      <c r="BC95" s="138"/>
      <c r="BD95" s="71">
        <f t="shared" si="289"/>
        <v>0</v>
      </c>
      <c r="BE95" s="71"/>
      <c r="BF95" s="71">
        <f t="shared" si="290"/>
        <v>0</v>
      </c>
      <c r="BG95" s="91"/>
      <c r="BH95" s="71">
        <f t="shared" si="291"/>
        <v>0</v>
      </c>
      <c r="BI95" s="91"/>
      <c r="BJ95" s="71">
        <f t="shared" si="292"/>
        <v>0</v>
      </c>
      <c r="BK95" s="92"/>
      <c r="BL95" s="71"/>
      <c r="BM95" s="91"/>
      <c r="BN95" s="71">
        <f t="shared" si="293"/>
        <v>0</v>
      </c>
      <c r="BO95" s="91"/>
      <c r="BP95" s="71">
        <f t="shared" si="294"/>
        <v>0</v>
      </c>
      <c r="BQ95" s="71"/>
      <c r="BR95" s="71">
        <f t="shared" si="295"/>
        <v>0</v>
      </c>
      <c r="BS95" s="91"/>
      <c r="BT95" s="71">
        <f t="shared" si="296"/>
        <v>0</v>
      </c>
      <c r="BU95" s="91"/>
      <c r="BV95" s="71">
        <f t="shared" si="297"/>
        <v>0</v>
      </c>
      <c r="BW95" s="91"/>
      <c r="BX95" s="71">
        <f t="shared" si="298"/>
        <v>0</v>
      </c>
      <c r="BY95" s="71"/>
      <c r="BZ95" s="71">
        <f t="shared" si="299"/>
        <v>0</v>
      </c>
      <c r="CA95" s="91"/>
      <c r="CB95" s="71">
        <f t="shared" si="300"/>
        <v>0</v>
      </c>
      <c r="CC95" s="91"/>
      <c r="CD95" s="71">
        <f t="shared" si="301"/>
        <v>0</v>
      </c>
      <c r="CE95" s="71"/>
      <c r="CF95" s="71">
        <f t="shared" si="302"/>
        <v>0</v>
      </c>
      <c r="CG95" s="71"/>
      <c r="CH95" s="71">
        <f t="shared" si="303"/>
        <v>0</v>
      </c>
      <c r="CI95" s="94"/>
      <c r="CJ95" s="94"/>
      <c r="CK95" s="71"/>
      <c r="CL95" s="94"/>
      <c r="CM95" s="95">
        <f t="shared" si="268"/>
        <v>341</v>
      </c>
      <c r="CN95" s="95">
        <f t="shared" si="268"/>
        <v>39539891.160000004</v>
      </c>
      <c r="CO95" s="71">
        <v>0</v>
      </c>
      <c r="CP95" s="72">
        <v>0</v>
      </c>
      <c r="CQ95" s="96">
        <v>341</v>
      </c>
      <c r="CR95" s="96">
        <v>39539891.160000004</v>
      </c>
    </row>
    <row r="96" spans="1:143" s="3" customFormat="1" ht="30.75" customHeight="1" x14ac:dyDescent="0.25">
      <c r="A96" s="121"/>
      <c r="B96" s="121">
        <v>68</v>
      </c>
      <c r="C96" s="122" t="s">
        <v>238</v>
      </c>
      <c r="D96" s="83" t="s">
        <v>239</v>
      </c>
      <c r="E96" s="84">
        <v>17622</v>
      </c>
      <c r="F96" s="85">
        <v>22.62</v>
      </c>
      <c r="G96" s="162">
        <v>3.6600000000000001E-2</v>
      </c>
      <c r="H96" s="87">
        <v>1</v>
      </c>
      <c r="I96" s="136">
        <v>1.4</v>
      </c>
      <c r="J96" s="136">
        <v>1.68</v>
      </c>
      <c r="K96" s="136">
        <v>2.23</v>
      </c>
      <c r="L96" s="137">
        <v>2.57</v>
      </c>
      <c r="M96" s="97">
        <v>0</v>
      </c>
      <c r="N96" s="106">
        <f t="shared" ref="N96:N100" si="304">(M96*$E96*$F96*((1-$G96)+$G96*$I96*$H96))</f>
        <v>0</v>
      </c>
      <c r="O96" s="91"/>
      <c r="P96" s="106">
        <f t="shared" ref="P96:P100" si="305">(O96*$E96*$F96*((1-$G96)+$G96*$I96*$H96))</f>
        <v>0</v>
      </c>
      <c r="Q96" s="71">
        <v>0</v>
      </c>
      <c r="R96" s="106">
        <f t="shared" ref="R96:R100" si="306">(Q96*$E96*$F96*((1-$G96)+$G96*$I96*$H96))</f>
        <v>0</v>
      </c>
      <c r="S96" s="71">
        <v>37</v>
      </c>
      <c r="T96" s="106">
        <f t="shared" ref="T96:T100" si="307">(S96*$E96*$F96*((1-$G96)+$G96*$I96*$H96))</f>
        <v>14964475.549795201</v>
      </c>
      <c r="U96" s="91"/>
      <c r="V96" s="106">
        <f t="shared" ref="V96:V100" si="308">(U96*$E96*$F96*((1-$G96)+$G96*$I96*$H96))</f>
        <v>0</v>
      </c>
      <c r="W96" s="91"/>
      <c r="X96" s="106">
        <f t="shared" ref="X96:X100" si="309">(W96*$E96*$F96*((1-$G96)+$G96*$I96*$H96))</f>
        <v>0</v>
      </c>
      <c r="Y96" s="91"/>
      <c r="Z96" s="71"/>
      <c r="AA96" s="71">
        <v>0</v>
      </c>
      <c r="AB96" s="106">
        <f t="shared" ref="AB96:AB100" si="310">(AA96*$E96*$F96*((1-$G96)+$G96*$I96*$H96))</f>
        <v>0</v>
      </c>
      <c r="AC96" s="91">
        <v>0</v>
      </c>
      <c r="AD96" s="106">
        <f t="shared" ref="AD96:AD100" si="311">(AC96*$E96*$F96*((1-$G96)+$G96*$J96*$H96))</f>
        <v>0</v>
      </c>
      <c r="AE96" s="71"/>
      <c r="AF96" s="106">
        <f t="shared" ref="AF96:AF100" si="312">(AE96*$E96*$F96*((1-$G96)+$G96*$J96*$H96))</f>
        <v>0</v>
      </c>
      <c r="AG96" s="71"/>
      <c r="AH96" s="106">
        <f t="shared" ref="AH96:AH100" si="313">(AG96*$E96*$F96*((1-$G96)+$G96*$I96*$H96))</f>
        <v>0</v>
      </c>
      <c r="AI96" s="91"/>
      <c r="AJ96" s="106">
        <f t="shared" ref="AJ96:AJ100" si="314">(AI96*$E96*$F96*((1-$G96)+$G96*$I96*$H96))</f>
        <v>0</v>
      </c>
      <c r="AK96" s="91"/>
      <c r="AL96" s="71"/>
      <c r="AM96" s="91"/>
      <c r="AN96" s="106">
        <f t="shared" ref="AN96:AN100" si="315">(AM96*$E96*$F96*((1-$G96)+$G96*$I96*$H96))</f>
        <v>0</v>
      </c>
      <c r="AO96" s="91"/>
      <c r="AP96" s="106">
        <f t="shared" ref="AP96:AP100" si="316">(AO96*$E96*$F96*((1-$G96)+$G96*$I96*$H96))</f>
        <v>0</v>
      </c>
      <c r="AQ96" s="71"/>
      <c r="AR96" s="106">
        <f t="shared" ref="AR96:AR100" si="317">(AQ96*$E96*$F96*((1-$G96)+$G96*$I96*$H96))</f>
        <v>0</v>
      </c>
      <c r="AS96" s="91"/>
      <c r="AT96" s="106">
        <f t="shared" ref="AT96:AT100" si="318">(AS96*$E96*$F96*((1-$G96)+$G96*$I96*$H96))</f>
        <v>0</v>
      </c>
      <c r="AU96" s="91"/>
      <c r="AV96" s="106">
        <f t="shared" ref="AV96:AV100" si="319">(AU96*$E96*$F96*((1-$G96)+$G96*$I96*$H96))</f>
        <v>0</v>
      </c>
      <c r="AW96" s="91"/>
      <c r="AX96" s="71"/>
      <c r="AY96" s="91"/>
      <c r="AZ96" s="106">
        <f t="shared" ref="AZ96:AZ100" si="320">(AY96*$E96*$F96*((1-$G96)+$G96*$I96*$H96))</f>
        <v>0</v>
      </c>
      <c r="BA96" s="71"/>
      <c r="BB96" s="106">
        <f t="shared" ref="BB96:BB100" si="321">(BA96*$E96*$F96*((1-$G96)+$G96*$J96*$H96))</f>
        <v>0</v>
      </c>
      <c r="BC96" s="145"/>
      <c r="BD96" s="106">
        <f t="shared" ref="BD96:BD100" si="322">(BC96*$E96*$F96*((1-$G96)+$G96*$J96*$H96))</f>
        <v>0</v>
      </c>
      <c r="BE96" s="71"/>
      <c r="BF96" s="106">
        <f t="shared" ref="BF96:BF100" si="323">(BE96*$E96*$F96*((1-$G96)+$G96*$J96*$H96))</f>
        <v>0</v>
      </c>
      <c r="BG96" s="91"/>
      <c r="BH96" s="106">
        <f t="shared" ref="BH96:BH100" si="324">(BG96*$E96*$F96*((1-$G96)+$G96*$J96*$H96))</f>
        <v>0</v>
      </c>
      <c r="BI96" s="91"/>
      <c r="BJ96" s="106">
        <f t="shared" ref="BJ96:BJ100" si="325">(BI96*$E96*$F96*((1-$G96)+$G96*$J96*$H96))</f>
        <v>0</v>
      </c>
      <c r="BK96" s="92"/>
      <c r="BL96" s="71"/>
      <c r="BM96" s="91"/>
      <c r="BN96" s="106">
        <f t="shared" ref="BN96:BN100" si="326">(BM96*$E96*$F96*((1-$G96)+$G96*$J96*$H96))</f>
        <v>0</v>
      </c>
      <c r="BO96" s="91"/>
      <c r="BP96" s="106"/>
      <c r="BQ96" s="71"/>
      <c r="BR96" s="106">
        <f t="shared" ref="BR96:BR100" si="327">(BQ96*$E96*$F96*((1-$G96)+$G96*$J96*$H96))</f>
        <v>0</v>
      </c>
      <c r="BS96" s="91"/>
      <c r="BT96" s="106">
        <f t="shared" ref="BT96:BT100" si="328">(BS96*$E96*$F96*((1-$G96)+$G96*$J96*$H96))</f>
        <v>0</v>
      </c>
      <c r="BU96" s="91"/>
      <c r="BV96" s="106">
        <f t="shared" ref="BV96:BV100" si="329">(BU96*$E96*$F96*((1-$G96)+$G96*$J96*$H96))</f>
        <v>0</v>
      </c>
      <c r="BW96" s="91"/>
      <c r="BX96" s="106">
        <f t="shared" ref="BX96:BX100" si="330">(BW96*$E96*$F96*((1-$G96)+$G96*$J96*$H96))</f>
        <v>0</v>
      </c>
      <c r="BY96" s="71"/>
      <c r="BZ96" s="106">
        <f t="shared" ref="BZ96:BZ100" si="331">(BY96*$E96*$F96*((1-$G96)+$G96*$J96*$H96))</f>
        <v>0</v>
      </c>
      <c r="CA96" s="91"/>
      <c r="CB96" s="106">
        <f t="shared" ref="CB96:CB100" si="332">(CA96*$E96*$F96*((1-$G96)+$G96*$K96*$H96))</f>
        <v>0</v>
      </c>
      <c r="CC96" s="91"/>
      <c r="CD96" s="106">
        <f t="shared" ref="CD96:CD100" si="333">(CC96*$E96*$F96*((1-$G96)+$G96*$L96*$H96))</f>
        <v>0</v>
      </c>
      <c r="CE96" s="71"/>
      <c r="CF96" s="71"/>
      <c r="CG96" s="71"/>
      <c r="CH96" s="71"/>
      <c r="CI96" s="94"/>
      <c r="CJ96" s="94"/>
      <c r="CK96" s="71"/>
      <c r="CL96" s="106">
        <f t="shared" ref="CL96:CL100" si="334">(CK96*$E96*$F96*((1-$G96)+$G96*$H96))</f>
        <v>0</v>
      </c>
      <c r="CM96" s="95">
        <f t="shared" si="268"/>
        <v>37</v>
      </c>
      <c r="CN96" s="95">
        <f t="shared" si="268"/>
        <v>14964475.549795201</v>
      </c>
      <c r="CO96" s="71">
        <v>0</v>
      </c>
      <c r="CP96" s="72">
        <v>0</v>
      </c>
      <c r="CQ96" s="96">
        <v>37</v>
      </c>
      <c r="CR96" s="96">
        <v>14964475.549795201</v>
      </c>
    </row>
    <row r="97" spans="1:96" s="3" customFormat="1" ht="30" customHeight="1" x14ac:dyDescent="0.25">
      <c r="A97" s="121"/>
      <c r="B97" s="121">
        <v>69</v>
      </c>
      <c r="C97" s="122" t="s">
        <v>240</v>
      </c>
      <c r="D97" s="83" t="s">
        <v>241</v>
      </c>
      <c r="E97" s="84">
        <v>17622</v>
      </c>
      <c r="F97" s="129">
        <v>4.09</v>
      </c>
      <c r="G97" s="162">
        <v>0.78380000000000005</v>
      </c>
      <c r="H97" s="87">
        <v>1</v>
      </c>
      <c r="I97" s="136">
        <v>1.4</v>
      </c>
      <c r="J97" s="136">
        <v>1.68</v>
      </c>
      <c r="K97" s="136">
        <v>2.23</v>
      </c>
      <c r="L97" s="137">
        <v>2.57</v>
      </c>
      <c r="M97" s="97">
        <v>0</v>
      </c>
      <c r="N97" s="106">
        <f t="shared" si="304"/>
        <v>0</v>
      </c>
      <c r="O97" s="91"/>
      <c r="P97" s="106">
        <f t="shared" si="305"/>
        <v>0</v>
      </c>
      <c r="Q97" s="71">
        <v>0</v>
      </c>
      <c r="R97" s="106">
        <f t="shared" si="306"/>
        <v>0</v>
      </c>
      <c r="S97" s="71">
        <v>0</v>
      </c>
      <c r="T97" s="106">
        <f t="shared" si="307"/>
        <v>0</v>
      </c>
      <c r="U97" s="91"/>
      <c r="V97" s="106">
        <f t="shared" si="308"/>
        <v>0</v>
      </c>
      <c r="W97" s="91"/>
      <c r="X97" s="106">
        <f t="shared" si="309"/>
        <v>0</v>
      </c>
      <c r="Y97" s="91"/>
      <c r="Z97" s="71"/>
      <c r="AA97" s="71">
        <v>0</v>
      </c>
      <c r="AB97" s="106">
        <f t="shared" si="310"/>
        <v>0</v>
      </c>
      <c r="AC97" s="91">
        <v>0</v>
      </c>
      <c r="AD97" s="106">
        <f t="shared" si="311"/>
        <v>0</v>
      </c>
      <c r="AE97" s="71"/>
      <c r="AF97" s="106">
        <f t="shared" si="312"/>
        <v>0</v>
      </c>
      <c r="AG97" s="71"/>
      <c r="AH97" s="106">
        <f t="shared" si="313"/>
        <v>0</v>
      </c>
      <c r="AI97" s="91"/>
      <c r="AJ97" s="106">
        <f t="shared" si="314"/>
        <v>0</v>
      </c>
      <c r="AK97" s="91"/>
      <c r="AL97" s="71"/>
      <c r="AM97" s="91"/>
      <c r="AN97" s="106">
        <f t="shared" si="315"/>
        <v>0</v>
      </c>
      <c r="AO97" s="91"/>
      <c r="AP97" s="106">
        <f t="shared" si="316"/>
        <v>0</v>
      </c>
      <c r="AQ97" s="71"/>
      <c r="AR97" s="106">
        <f t="shared" si="317"/>
        <v>0</v>
      </c>
      <c r="AS97" s="91"/>
      <c r="AT97" s="106">
        <f t="shared" si="318"/>
        <v>0</v>
      </c>
      <c r="AU97" s="91"/>
      <c r="AV97" s="106">
        <f t="shared" si="319"/>
        <v>0</v>
      </c>
      <c r="AW97" s="91"/>
      <c r="AX97" s="106"/>
      <c r="AY97" s="91"/>
      <c r="AZ97" s="106">
        <f t="shared" si="320"/>
        <v>0</v>
      </c>
      <c r="BA97" s="71"/>
      <c r="BB97" s="106">
        <f t="shared" si="321"/>
        <v>0</v>
      </c>
      <c r="BC97" s="145"/>
      <c r="BD97" s="106">
        <f t="shared" si="322"/>
        <v>0</v>
      </c>
      <c r="BE97" s="71"/>
      <c r="BF97" s="106">
        <f t="shared" si="323"/>
        <v>0</v>
      </c>
      <c r="BG97" s="91"/>
      <c r="BH97" s="106">
        <f t="shared" si="324"/>
        <v>0</v>
      </c>
      <c r="BI97" s="91"/>
      <c r="BJ97" s="106">
        <f t="shared" si="325"/>
        <v>0</v>
      </c>
      <c r="BK97" s="92"/>
      <c r="BL97" s="106"/>
      <c r="BM97" s="91"/>
      <c r="BN97" s="106">
        <f t="shared" si="326"/>
        <v>0</v>
      </c>
      <c r="BO97" s="91"/>
      <c r="BP97" s="106"/>
      <c r="BQ97" s="71"/>
      <c r="BR97" s="106">
        <f t="shared" si="327"/>
        <v>0</v>
      </c>
      <c r="BS97" s="91"/>
      <c r="BT97" s="106">
        <f t="shared" si="328"/>
        <v>0</v>
      </c>
      <c r="BU97" s="91"/>
      <c r="BV97" s="106">
        <f t="shared" si="329"/>
        <v>0</v>
      </c>
      <c r="BW97" s="91"/>
      <c r="BX97" s="106">
        <f t="shared" si="330"/>
        <v>0</v>
      </c>
      <c r="BY97" s="71"/>
      <c r="BZ97" s="106">
        <f t="shared" si="331"/>
        <v>0</v>
      </c>
      <c r="CA97" s="91"/>
      <c r="CB97" s="106">
        <f t="shared" si="332"/>
        <v>0</v>
      </c>
      <c r="CC97" s="91"/>
      <c r="CD97" s="106">
        <f t="shared" si="333"/>
        <v>0</v>
      </c>
      <c r="CE97" s="71"/>
      <c r="CF97" s="71"/>
      <c r="CG97" s="71"/>
      <c r="CH97" s="71"/>
      <c r="CI97" s="94"/>
      <c r="CJ97" s="94"/>
      <c r="CK97" s="71"/>
      <c r="CL97" s="106">
        <f t="shared" si="334"/>
        <v>0</v>
      </c>
      <c r="CM97" s="95">
        <f t="shared" si="268"/>
        <v>0</v>
      </c>
      <c r="CN97" s="95">
        <f t="shared" si="268"/>
        <v>0</v>
      </c>
      <c r="CO97" s="71">
        <v>0</v>
      </c>
      <c r="CP97" s="72">
        <v>0</v>
      </c>
      <c r="CQ97" s="96">
        <v>0</v>
      </c>
      <c r="CR97" s="96">
        <v>0</v>
      </c>
    </row>
    <row r="98" spans="1:96" s="3" customFormat="1" ht="30" customHeight="1" x14ac:dyDescent="0.25">
      <c r="A98" s="121"/>
      <c r="B98" s="121">
        <v>70</v>
      </c>
      <c r="C98" s="122" t="s">
        <v>242</v>
      </c>
      <c r="D98" s="83" t="s">
        <v>243</v>
      </c>
      <c r="E98" s="84">
        <v>17622</v>
      </c>
      <c r="F98" s="129">
        <v>4.96</v>
      </c>
      <c r="G98" s="162">
        <v>0.82640000000000002</v>
      </c>
      <c r="H98" s="87">
        <v>1</v>
      </c>
      <c r="I98" s="136">
        <v>1.4</v>
      </c>
      <c r="J98" s="136">
        <v>1.68</v>
      </c>
      <c r="K98" s="136">
        <v>2.23</v>
      </c>
      <c r="L98" s="137">
        <v>2.57</v>
      </c>
      <c r="M98" s="97">
        <v>0</v>
      </c>
      <c r="N98" s="106">
        <f t="shared" si="304"/>
        <v>0</v>
      </c>
      <c r="O98" s="91"/>
      <c r="P98" s="106">
        <f t="shared" si="305"/>
        <v>0</v>
      </c>
      <c r="Q98" s="71">
        <v>0</v>
      </c>
      <c r="R98" s="106">
        <f t="shared" si="306"/>
        <v>0</v>
      </c>
      <c r="S98" s="71">
        <v>152</v>
      </c>
      <c r="T98" s="106">
        <f t="shared" si="307"/>
        <v>17677258.983014401</v>
      </c>
      <c r="U98" s="91"/>
      <c r="V98" s="106">
        <f t="shared" si="308"/>
        <v>0</v>
      </c>
      <c r="W98" s="91"/>
      <c r="X98" s="106">
        <f t="shared" si="309"/>
        <v>0</v>
      </c>
      <c r="Y98" s="91"/>
      <c r="Z98" s="71"/>
      <c r="AA98" s="71">
        <v>0</v>
      </c>
      <c r="AB98" s="106">
        <f t="shared" si="310"/>
        <v>0</v>
      </c>
      <c r="AC98" s="91">
        <v>0</v>
      </c>
      <c r="AD98" s="106">
        <f t="shared" si="311"/>
        <v>0</v>
      </c>
      <c r="AE98" s="71"/>
      <c r="AF98" s="106">
        <f t="shared" si="312"/>
        <v>0</v>
      </c>
      <c r="AG98" s="71"/>
      <c r="AH98" s="106">
        <f t="shared" si="313"/>
        <v>0</v>
      </c>
      <c r="AI98" s="91"/>
      <c r="AJ98" s="106">
        <f t="shared" si="314"/>
        <v>0</v>
      </c>
      <c r="AK98" s="91"/>
      <c r="AL98" s="71"/>
      <c r="AM98" s="91"/>
      <c r="AN98" s="106">
        <f t="shared" si="315"/>
        <v>0</v>
      </c>
      <c r="AO98" s="91"/>
      <c r="AP98" s="106">
        <f t="shared" si="316"/>
        <v>0</v>
      </c>
      <c r="AQ98" s="71"/>
      <c r="AR98" s="106">
        <f t="shared" si="317"/>
        <v>0</v>
      </c>
      <c r="AS98" s="91"/>
      <c r="AT98" s="106">
        <f t="shared" si="318"/>
        <v>0</v>
      </c>
      <c r="AU98" s="91"/>
      <c r="AV98" s="106">
        <f t="shared" si="319"/>
        <v>0</v>
      </c>
      <c r="AW98" s="91"/>
      <c r="AX98" s="106"/>
      <c r="AY98" s="91"/>
      <c r="AZ98" s="106">
        <f t="shared" si="320"/>
        <v>0</v>
      </c>
      <c r="BA98" s="71"/>
      <c r="BB98" s="106">
        <f t="shared" si="321"/>
        <v>0</v>
      </c>
      <c r="BC98" s="145"/>
      <c r="BD98" s="106">
        <f t="shared" si="322"/>
        <v>0</v>
      </c>
      <c r="BE98" s="71"/>
      <c r="BF98" s="106">
        <f t="shared" si="323"/>
        <v>0</v>
      </c>
      <c r="BG98" s="91"/>
      <c r="BH98" s="106">
        <f t="shared" si="324"/>
        <v>0</v>
      </c>
      <c r="BI98" s="91"/>
      <c r="BJ98" s="106">
        <f t="shared" si="325"/>
        <v>0</v>
      </c>
      <c r="BK98" s="92"/>
      <c r="BL98" s="106"/>
      <c r="BM98" s="91"/>
      <c r="BN98" s="106">
        <f t="shared" si="326"/>
        <v>0</v>
      </c>
      <c r="BO98" s="91"/>
      <c r="BP98" s="106"/>
      <c r="BQ98" s="71"/>
      <c r="BR98" s="106">
        <f t="shared" si="327"/>
        <v>0</v>
      </c>
      <c r="BS98" s="91"/>
      <c r="BT98" s="106">
        <f t="shared" si="328"/>
        <v>0</v>
      </c>
      <c r="BU98" s="91"/>
      <c r="BV98" s="106">
        <f t="shared" si="329"/>
        <v>0</v>
      </c>
      <c r="BW98" s="91"/>
      <c r="BX98" s="106">
        <f t="shared" si="330"/>
        <v>0</v>
      </c>
      <c r="BY98" s="71"/>
      <c r="BZ98" s="106">
        <f t="shared" si="331"/>
        <v>0</v>
      </c>
      <c r="CA98" s="91"/>
      <c r="CB98" s="106">
        <f t="shared" si="332"/>
        <v>0</v>
      </c>
      <c r="CC98" s="91"/>
      <c r="CD98" s="106">
        <f t="shared" si="333"/>
        <v>0</v>
      </c>
      <c r="CE98" s="71"/>
      <c r="CF98" s="71"/>
      <c r="CG98" s="71"/>
      <c r="CH98" s="71"/>
      <c r="CI98" s="94"/>
      <c r="CJ98" s="94"/>
      <c r="CK98" s="71"/>
      <c r="CL98" s="106">
        <f t="shared" si="334"/>
        <v>0</v>
      </c>
      <c r="CM98" s="95">
        <f t="shared" si="268"/>
        <v>152</v>
      </c>
      <c r="CN98" s="95">
        <f t="shared" si="268"/>
        <v>17677258.983014401</v>
      </c>
      <c r="CO98" s="71">
        <v>0</v>
      </c>
      <c r="CP98" s="72">
        <v>0</v>
      </c>
      <c r="CQ98" s="96">
        <v>152</v>
      </c>
      <c r="CR98" s="96">
        <v>17677258.983014401</v>
      </c>
    </row>
    <row r="99" spans="1:96" s="3" customFormat="1" ht="30" customHeight="1" x14ac:dyDescent="0.25">
      <c r="A99" s="121"/>
      <c r="B99" s="121">
        <v>71</v>
      </c>
      <c r="C99" s="122" t="s">
        <v>244</v>
      </c>
      <c r="D99" s="83" t="s">
        <v>245</v>
      </c>
      <c r="E99" s="84">
        <v>17622</v>
      </c>
      <c r="F99" s="85">
        <v>13.27</v>
      </c>
      <c r="G99" s="162">
        <v>0.31859999999999999</v>
      </c>
      <c r="H99" s="87">
        <v>1</v>
      </c>
      <c r="I99" s="136">
        <v>1.4</v>
      </c>
      <c r="J99" s="136">
        <v>1.68</v>
      </c>
      <c r="K99" s="136">
        <v>2.23</v>
      </c>
      <c r="L99" s="137">
        <v>2.57</v>
      </c>
      <c r="M99" s="97">
        <v>0</v>
      </c>
      <c r="N99" s="106">
        <f t="shared" si="304"/>
        <v>0</v>
      </c>
      <c r="O99" s="91"/>
      <c r="P99" s="106">
        <f t="shared" si="305"/>
        <v>0</v>
      </c>
      <c r="Q99" s="71">
        <v>0</v>
      </c>
      <c r="R99" s="106">
        <f t="shared" si="306"/>
        <v>0</v>
      </c>
      <c r="S99" s="71">
        <v>27</v>
      </c>
      <c r="T99" s="106">
        <f t="shared" si="307"/>
        <v>7118415.3162671998</v>
      </c>
      <c r="U99" s="91"/>
      <c r="V99" s="106">
        <f t="shared" si="308"/>
        <v>0</v>
      </c>
      <c r="W99" s="91"/>
      <c r="X99" s="106">
        <f t="shared" si="309"/>
        <v>0</v>
      </c>
      <c r="Y99" s="91"/>
      <c r="Z99" s="71"/>
      <c r="AA99" s="71">
        <v>0</v>
      </c>
      <c r="AB99" s="106">
        <f t="shared" si="310"/>
        <v>0</v>
      </c>
      <c r="AC99" s="91">
        <v>0</v>
      </c>
      <c r="AD99" s="106">
        <f t="shared" si="311"/>
        <v>0</v>
      </c>
      <c r="AE99" s="71"/>
      <c r="AF99" s="106">
        <f t="shared" si="312"/>
        <v>0</v>
      </c>
      <c r="AG99" s="71"/>
      <c r="AH99" s="106">
        <f t="shared" si="313"/>
        <v>0</v>
      </c>
      <c r="AI99" s="91"/>
      <c r="AJ99" s="106">
        <f t="shared" si="314"/>
        <v>0</v>
      </c>
      <c r="AK99" s="91"/>
      <c r="AL99" s="71"/>
      <c r="AM99" s="91"/>
      <c r="AN99" s="106">
        <f t="shared" si="315"/>
        <v>0</v>
      </c>
      <c r="AO99" s="91"/>
      <c r="AP99" s="106">
        <f t="shared" si="316"/>
        <v>0</v>
      </c>
      <c r="AQ99" s="71"/>
      <c r="AR99" s="106">
        <f t="shared" si="317"/>
        <v>0</v>
      </c>
      <c r="AS99" s="91"/>
      <c r="AT99" s="106">
        <f t="shared" si="318"/>
        <v>0</v>
      </c>
      <c r="AU99" s="91"/>
      <c r="AV99" s="106">
        <f t="shared" si="319"/>
        <v>0</v>
      </c>
      <c r="AW99" s="91"/>
      <c r="AX99" s="106"/>
      <c r="AY99" s="91"/>
      <c r="AZ99" s="106">
        <f t="shared" si="320"/>
        <v>0</v>
      </c>
      <c r="BA99" s="71"/>
      <c r="BB99" s="106">
        <f t="shared" si="321"/>
        <v>0</v>
      </c>
      <c r="BC99" s="145"/>
      <c r="BD99" s="106">
        <f t="shared" si="322"/>
        <v>0</v>
      </c>
      <c r="BE99" s="71"/>
      <c r="BF99" s="106">
        <f t="shared" si="323"/>
        <v>0</v>
      </c>
      <c r="BG99" s="91"/>
      <c r="BH99" s="106">
        <f t="shared" si="324"/>
        <v>0</v>
      </c>
      <c r="BI99" s="91"/>
      <c r="BJ99" s="106">
        <f t="shared" si="325"/>
        <v>0</v>
      </c>
      <c r="BK99" s="92"/>
      <c r="BL99" s="106"/>
      <c r="BM99" s="91"/>
      <c r="BN99" s="106">
        <f t="shared" si="326"/>
        <v>0</v>
      </c>
      <c r="BO99" s="91"/>
      <c r="BP99" s="106"/>
      <c r="BQ99" s="71"/>
      <c r="BR99" s="106">
        <f t="shared" si="327"/>
        <v>0</v>
      </c>
      <c r="BS99" s="91"/>
      <c r="BT99" s="106">
        <f t="shared" si="328"/>
        <v>0</v>
      </c>
      <c r="BU99" s="91"/>
      <c r="BV99" s="106">
        <f t="shared" si="329"/>
        <v>0</v>
      </c>
      <c r="BW99" s="91"/>
      <c r="BX99" s="106">
        <f t="shared" si="330"/>
        <v>0</v>
      </c>
      <c r="BY99" s="71"/>
      <c r="BZ99" s="106">
        <f t="shared" si="331"/>
        <v>0</v>
      </c>
      <c r="CA99" s="91"/>
      <c r="CB99" s="106">
        <f t="shared" si="332"/>
        <v>0</v>
      </c>
      <c r="CC99" s="91"/>
      <c r="CD99" s="106">
        <f t="shared" si="333"/>
        <v>0</v>
      </c>
      <c r="CE99" s="71"/>
      <c r="CF99" s="71"/>
      <c r="CG99" s="71"/>
      <c r="CH99" s="71"/>
      <c r="CI99" s="94"/>
      <c r="CJ99" s="94"/>
      <c r="CK99" s="71"/>
      <c r="CL99" s="106">
        <f t="shared" si="334"/>
        <v>0</v>
      </c>
      <c r="CM99" s="95">
        <f t="shared" si="268"/>
        <v>27</v>
      </c>
      <c r="CN99" s="95">
        <f t="shared" si="268"/>
        <v>7118415.3162671998</v>
      </c>
      <c r="CO99" s="71">
        <v>0</v>
      </c>
      <c r="CP99" s="72">
        <v>0</v>
      </c>
      <c r="CQ99" s="96">
        <v>27</v>
      </c>
      <c r="CR99" s="96">
        <v>7118415.3162671998</v>
      </c>
    </row>
    <row r="100" spans="1:96" s="3" customFormat="1" ht="30" customHeight="1" x14ac:dyDescent="0.25">
      <c r="A100" s="121"/>
      <c r="B100" s="121">
        <v>72</v>
      </c>
      <c r="C100" s="122" t="s">
        <v>246</v>
      </c>
      <c r="D100" s="83" t="s">
        <v>247</v>
      </c>
      <c r="E100" s="84">
        <v>17622</v>
      </c>
      <c r="F100" s="85">
        <v>25.33</v>
      </c>
      <c r="G100" s="162">
        <v>0.16689999999999999</v>
      </c>
      <c r="H100" s="87">
        <v>1</v>
      </c>
      <c r="I100" s="136">
        <v>1.4</v>
      </c>
      <c r="J100" s="136">
        <v>1.68</v>
      </c>
      <c r="K100" s="136">
        <v>2.23</v>
      </c>
      <c r="L100" s="137">
        <v>2.57</v>
      </c>
      <c r="M100" s="97">
        <v>0</v>
      </c>
      <c r="N100" s="106">
        <f t="shared" si="304"/>
        <v>0</v>
      </c>
      <c r="O100" s="91"/>
      <c r="P100" s="106">
        <f t="shared" si="305"/>
        <v>0</v>
      </c>
      <c r="Q100" s="71">
        <v>0</v>
      </c>
      <c r="R100" s="106">
        <f t="shared" si="306"/>
        <v>0</v>
      </c>
      <c r="S100" s="71">
        <v>26</v>
      </c>
      <c r="T100" s="106">
        <f t="shared" si="307"/>
        <v>12380279.723697599</v>
      </c>
      <c r="U100" s="91"/>
      <c r="V100" s="106">
        <f t="shared" si="308"/>
        <v>0</v>
      </c>
      <c r="W100" s="91"/>
      <c r="X100" s="106">
        <f t="shared" si="309"/>
        <v>0</v>
      </c>
      <c r="Y100" s="91"/>
      <c r="Z100" s="71"/>
      <c r="AA100" s="71">
        <v>0</v>
      </c>
      <c r="AB100" s="106">
        <f t="shared" si="310"/>
        <v>0</v>
      </c>
      <c r="AC100" s="91">
        <v>0</v>
      </c>
      <c r="AD100" s="106">
        <f t="shared" si="311"/>
        <v>0</v>
      </c>
      <c r="AE100" s="71"/>
      <c r="AF100" s="106">
        <f t="shared" si="312"/>
        <v>0</v>
      </c>
      <c r="AG100" s="71"/>
      <c r="AH100" s="106">
        <f t="shared" si="313"/>
        <v>0</v>
      </c>
      <c r="AI100" s="91"/>
      <c r="AJ100" s="106">
        <f t="shared" si="314"/>
        <v>0</v>
      </c>
      <c r="AK100" s="91"/>
      <c r="AL100" s="71"/>
      <c r="AM100" s="91"/>
      <c r="AN100" s="106">
        <f t="shared" si="315"/>
        <v>0</v>
      </c>
      <c r="AO100" s="91"/>
      <c r="AP100" s="106">
        <f t="shared" si="316"/>
        <v>0</v>
      </c>
      <c r="AQ100" s="71"/>
      <c r="AR100" s="106">
        <f t="shared" si="317"/>
        <v>0</v>
      </c>
      <c r="AS100" s="91"/>
      <c r="AT100" s="106">
        <f t="shared" si="318"/>
        <v>0</v>
      </c>
      <c r="AU100" s="91"/>
      <c r="AV100" s="106">
        <f t="shared" si="319"/>
        <v>0</v>
      </c>
      <c r="AW100" s="91"/>
      <c r="AX100" s="106"/>
      <c r="AY100" s="91"/>
      <c r="AZ100" s="106">
        <f t="shared" si="320"/>
        <v>0</v>
      </c>
      <c r="BA100" s="71"/>
      <c r="BB100" s="106">
        <f t="shared" si="321"/>
        <v>0</v>
      </c>
      <c r="BC100" s="145"/>
      <c r="BD100" s="106">
        <f t="shared" si="322"/>
        <v>0</v>
      </c>
      <c r="BE100" s="71"/>
      <c r="BF100" s="106">
        <f t="shared" si="323"/>
        <v>0</v>
      </c>
      <c r="BG100" s="91"/>
      <c r="BH100" s="106">
        <f t="shared" si="324"/>
        <v>0</v>
      </c>
      <c r="BI100" s="91"/>
      <c r="BJ100" s="106">
        <f t="shared" si="325"/>
        <v>0</v>
      </c>
      <c r="BK100" s="92"/>
      <c r="BL100" s="106"/>
      <c r="BM100" s="91"/>
      <c r="BN100" s="106">
        <f t="shared" si="326"/>
        <v>0</v>
      </c>
      <c r="BO100" s="91"/>
      <c r="BP100" s="106"/>
      <c r="BQ100" s="71"/>
      <c r="BR100" s="106">
        <f t="shared" si="327"/>
        <v>0</v>
      </c>
      <c r="BS100" s="91"/>
      <c r="BT100" s="106">
        <f t="shared" si="328"/>
        <v>0</v>
      </c>
      <c r="BU100" s="91"/>
      <c r="BV100" s="106">
        <f t="shared" si="329"/>
        <v>0</v>
      </c>
      <c r="BW100" s="91"/>
      <c r="BX100" s="106">
        <f t="shared" si="330"/>
        <v>0</v>
      </c>
      <c r="BY100" s="71"/>
      <c r="BZ100" s="106">
        <f t="shared" si="331"/>
        <v>0</v>
      </c>
      <c r="CA100" s="91"/>
      <c r="CB100" s="106">
        <f t="shared" si="332"/>
        <v>0</v>
      </c>
      <c r="CC100" s="91"/>
      <c r="CD100" s="106">
        <f t="shared" si="333"/>
        <v>0</v>
      </c>
      <c r="CE100" s="71"/>
      <c r="CF100" s="71"/>
      <c r="CG100" s="71"/>
      <c r="CH100" s="71"/>
      <c r="CI100" s="71"/>
      <c r="CJ100" s="71"/>
      <c r="CK100" s="71"/>
      <c r="CL100" s="106">
        <f t="shared" si="334"/>
        <v>0</v>
      </c>
      <c r="CM100" s="95">
        <f t="shared" si="268"/>
        <v>26</v>
      </c>
      <c r="CN100" s="95">
        <f t="shared" si="268"/>
        <v>12380279.723697599</v>
      </c>
      <c r="CO100" s="71">
        <v>0</v>
      </c>
      <c r="CP100" s="72">
        <v>0</v>
      </c>
      <c r="CQ100" s="96">
        <v>26</v>
      </c>
      <c r="CR100" s="96">
        <v>12380279.723697599</v>
      </c>
    </row>
    <row r="101" spans="1:96" s="3" customFormat="1" ht="45" customHeight="1" x14ac:dyDescent="0.25">
      <c r="A101" s="121"/>
      <c r="B101" s="121">
        <v>73</v>
      </c>
      <c r="C101" s="122" t="s">
        <v>248</v>
      </c>
      <c r="D101" s="150" t="s">
        <v>249</v>
      </c>
      <c r="E101" s="84">
        <v>17622</v>
      </c>
      <c r="F101" s="149">
        <v>0.21</v>
      </c>
      <c r="G101" s="163"/>
      <c r="H101" s="87">
        <v>1</v>
      </c>
      <c r="I101" s="136">
        <v>1.4</v>
      </c>
      <c r="J101" s="136">
        <v>1.68</v>
      </c>
      <c r="K101" s="136">
        <v>2.23</v>
      </c>
      <c r="L101" s="137">
        <v>2.57</v>
      </c>
      <c r="M101" s="97">
        <v>0</v>
      </c>
      <c r="N101" s="71">
        <f t="shared" ref="N101:N104" si="335">SUM(M101*$E101*$F101*$H101*$I101*$N$9)</f>
        <v>0</v>
      </c>
      <c r="O101" s="91">
        <v>0</v>
      </c>
      <c r="P101" s="71">
        <f>SUM(O101*$E101*$F101*$H101*$I101*$P$9)</f>
        <v>0</v>
      </c>
      <c r="Q101" s="71">
        <v>0</v>
      </c>
      <c r="R101" s="71">
        <f>SUM(Q101*$E101*$F101*$H101*$I101*$R$9)</f>
        <v>0</v>
      </c>
      <c r="S101" s="71">
        <v>0</v>
      </c>
      <c r="T101" s="71">
        <f>SUM(S101*$E101*$F101*$H101*$I101*$T$9)</f>
        <v>0</v>
      </c>
      <c r="U101" s="91">
        <v>0</v>
      </c>
      <c r="V101" s="71">
        <f>SUM(U101*$E101*$F101*$H101*$I101*$V$9)</f>
        <v>0</v>
      </c>
      <c r="W101" s="91"/>
      <c r="X101" s="90"/>
      <c r="Y101" s="91"/>
      <c r="Z101" s="71">
        <f>SUM(Y101*$E101*$F101*$H101*$I101*$Z$9)</f>
        <v>0</v>
      </c>
      <c r="AA101" s="71">
        <v>0</v>
      </c>
      <c r="AB101" s="71">
        <f>SUM(AA101*$E101*$F101*$H101*$I101*$AB$9)</f>
        <v>0</v>
      </c>
      <c r="AC101" s="91">
        <v>0</v>
      </c>
      <c r="AD101" s="71">
        <f>SUM(AC101*$E101*$F101*$H101*$J101*$AD$9)</f>
        <v>0</v>
      </c>
      <c r="AE101" s="71">
        <v>0</v>
      </c>
      <c r="AF101" s="71">
        <f>SUM(AE101*$E101*$F101*$H101*$J101*$AF$9)</f>
        <v>0</v>
      </c>
      <c r="AG101" s="71"/>
      <c r="AH101" s="71">
        <f>SUM(AG101*$E101*$F101*$H101*$I101*$AH$9)</f>
        <v>0</v>
      </c>
      <c r="AI101" s="91">
        <v>0</v>
      </c>
      <c r="AJ101" s="71">
        <f>SUM(AI101*$E101*$F101*$H101*$I101*$AJ$9)</f>
        <v>0</v>
      </c>
      <c r="AK101" s="91"/>
      <c r="AL101" s="90"/>
      <c r="AM101" s="91"/>
      <c r="AN101" s="71">
        <f>SUM(AM101*$E101*$F101*$H101*$I101*$AN$9)</f>
        <v>0</v>
      </c>
      <c r="AO101" s="97"/>
      <c r="AP101" s="71">
        <f>SUM(AO101*$E101*$F101*$H101*$I101*$AP$9)</f>
        <v>0</v>
      </c>
      <c r="AQ101" s="71">
        <v>0</v>
      </c>
      <c r="AR101" s="71">
        <f>SUM(AQ101*$E101*$F101*$H101*$I101*$AR$9)</f>
        <v>0</v>
      </c>
      <c r="AS101" s="91">
        <v>0</v>
      </c>
      <c r="AT101" s="71">
        <f>SUM(AS101*$E101*$F101*$H101*$I101*$AT$9)</f>
        <v>0</v>
      </c>
      <c r="AU101" s="91">
        <v>0</v>
      </c>
      <c r="AV101" s="71">
        <f>SUM(AU101*$E101*$F101*$H101*$I101*$AV$9)</f>
        <v>0</v>
      </c>
      <c r="AW101" s="97"/>
      <c r="AX101" s="71">
        <f>SUM(AW101*$E101*$F101*$H101*$I101*$AX$9)</f>
        <v>0</v>
      </c>
      <c r="AY101" s="91"/>
      <c r="AZ101" s="71">
        <f>SUM(AY101*$E101*$F101*$H101*$I101*$AZ$9)</f>
        <v>0</v>
      </c>
      <c r="BA101" s="90"/>
      <c r="BB101" s="71">
        <f>SUM(BA101*$E101*$F101*$H101*$J101*$BB$9)</f>
        <v>0</v>
      </c>
      <c r="BC101" s="138">
        <v>0</v>
      </c>
      <c r="BD101" s="71">
        <f>SUM(BC101*$E101*$F101*$H101*$J101*$BD$9)</f>
        <v>0</v>
      </c>
      <c r="BE101" s="71">
        <v>0</v>
      </c>
      <c r="BF101" s="71">
        <f>SUM(BE101*$E101*$F101*$H101*$J101*$BF$9)</f>
        <v>0</v>
      </c>
      <c r="BG101" s="91">
        <v>0</v>
      </c>
      <c r="BH101" s="71">
        <f>SUM(BG101*$E101*$F101*$H101*$J101*$BH$9)</f>
        <v>0</v>
      </c>
      <c r="BI101" s="91">
        <v>0</v>
      </c>
      <c r="BJ101" s="71">
        <f>SUM(BI101*$E101*$F101*$H101*$J101*$BJ$9)</f>
        <v>0</v>
      </c>
      <c r="BK101" s="92"/>
      <c r="BL101" s="71"/>
      <c r="BM101" s="91">
        <v>0</v>
      </c>
      <c r="BN101" s="71">
        <f>SUM(BM101*$E101*$F101*$H101*$J101*$BN$9)</f>
        <v>0</v>
      </c>
      <c r="BO101" s="91">
        <v>0</v>
      </c>
      <c r="BP101" s="71">
        <f>SUM(BO101*$E101*$F101*$H101*$J101*$BP$9)</f>
        <v>0</v>
      </c>
      <c r="BQ101" s="71">
        <v>0</v>
      </c>
      <c r="BR101" s="71">
        <f>SUM(BQ101*$E101*$F101*$H101*$J101*$BR$9)</f>
        <v>0</v>
      </c>
      <c r="BS101" s="91">
        <v>0</v>
      </c>
      <c r="BT101" s="71">
        <f>SUM(BS101*$E101*$F101*$H101*$J101*$BT$9)</f>
        <v>0</v>
      </c>
      <c r="BU101" s="91"/>
      <c r="BV101" s="71">
        <f>SUM(BU101*$E101*$F101*$H101*$J101*$BV$9)</f>
        <v>0</v>
      </c>
      <c r="BW101" s="91"/>
      <c r="BX101" s="71">
        <f>(BW101*$E101*$F101*$H101*$J101*BX$9)</f>
        <v>0</v>
      </c>
      <c r="BY101" s="71"/>
      <c r="BZ101" s="71">
        <f t="shared" ref="BZ101:BZ104" si="336">(BY101*$E101*$F101*$H101*$J101*BZ$9)</f>
        <v>0</v>
      </c>
      <c r="CA101" s="91">
        <v>0</v>
      </c>
      <c r="CB101" s="71">
        <f t="shared" ref="CB101:CB104" si="337">(CA101*$E101*$F101*$H101*$K101*CB$9)</f>
        <v>0</v>
      </c>
      <c r="CC101" s="91">
        <v>0</v>
      </c>
      <c r="CD101" s="71">
        <f t="shared" ref="CD101:CD104" si="338">(CC101*$E101*$F101*$H101*$L101*CD$9)</f>
        <v>0</v>
      </c>
      <c r="CE101" s="71"/>
      <c r="CF101" s="71">
        <f t="shared" ref="CF101:CF104" si="339">(CE101*$E101*$F101*$H101*$J101*CF$9)</f>
        <v>0</v>
      </c>
      <c r="CG101" s="90"/>
      <c r="CH101" s="71">
        <f t="shared" ref="CH101:CH104" si="340">(CG101*$E101*$F101*$H101*$I101*CH$9)</f>
        <v>0</v>
      </c>
      <c r="CI101" s="139"/>
      <c r="CJ101" s="139"/>
      <c r="CK101" s="90"/>
      <c r="CL101" s="139"/>
      <c r="CM101" s="95">
        <f t="shared" si="268"/>
        <v>0</v>
      </c>
      <c r="CN101" s="95">
        <f t="shared" si="268"/>
        <v>0</v>
      </c>
      <c r="CO101" s="71">
        <v>9</v>
      </c>
      <c r="CP101" s="72">
        <v>52844.853599999995</v>
      </c>
      <c r="CQ101" s="96">
        <v>9</v>
      </c>
      <c r="CR101" s="96">
        <v>52844.853599999995</v>
      </c>
    </row>
    <row r="102" spans="1:96" s="3" customFormat="1" ht="45" customHeight="1" x14ac:dyDescent="0.25">
      <c r="A102" s="121"/>
      <c r="B102" s="121">
        <v>74</v>
      </c>
      <c r="C102" s="122" t="s">
        <v>250</v>
      </c>
      <c r="D102" s="150" t="s">
        <v>251</v>
      </c>
      <c r="E102" s="84">
        <v>17622</v>
      </c>
      <c r="F102" s="149">
        <v>0.72</v>
      </c>
      <c r="G102" s="163"/>
      <c r="H102" s="87">
        <v>1</v>
      </c>
      <c r="I102" s="136">
        <v>1.4</v>
      </c>
      <c r="J102" s="136">
        <v>1.68</v>
      </c>
      <c r="K102" s="136">
        <v>2.23</v>
      </c>
      <c r="L102" s="137">
        <v>2.57</v>
      </c>
      <c r="M102" s="90">
        <v>3</v>
      </c>
      <c r="N102" s="71">
        <f t="shared" si="335"/>
        <v>53288.927999999993</v>
      </c>
      <c r="O102" s="91"/>
      <c r="P102" s="71">
        <f>SUM(O102*$E102*$F102*$H102*$I102*$P$9)</f>
        <v>0</v>
      </c>
      <c r="Q102" s="71">
        <v>24</v>
      </c>
      <c r="R102" s="71">
        <f>SUM(Q102*$E102*$F102*$H102*$I102*$R$9)</f>
        <v>426311.42399999994</v>
      </c>
      <c r="S102" s="71"/>
      <c r="T102" s="71">
        <f>SUM(S102*$E102*$F102*$H102*$I102*$T$9)</f>
        <v>0</v>
      </c>
      <c r="U102" s="91"/>
      <c r="V102" s="71">
        <f>SUM(U102*$E102*$F102*$H102*$I102*$V$9)</f>
        <v>0</v>
      </c>
      <c r="W102" s="91"/>
      <c r="X102" s="90"/>
      <c r="Y102" s="91"/>
      <c r="Z102" s="71">
        <f>SUM(Y102*$E102*$F102*$H102*$I102*$Z$9)</f>
        <v>0</v>
      </c>
      <c r="AA102" s="71"/>
      <c r="AB102" s="71">
        <f>SUM(AA102*$E102*$F102*$H102*$I102*$AB$9)</f>
        <v>0</v>
      </c>
      <c r="AC102" s="91"/>
      <c r="AD102" s="71">
        <f>SUM(AC102*$E102*$F102*$H102*$J102*$AD$9)</f>
        <v>0</v>
      </c>
      <c r="AE102" s="71"/>
      <c r="AF102" s="71">
        <f>SUM(AE102*$E102*$F102*$H102*$J102*$AF$9)</f>
        <v>0</v>
      </c>
      <c r="AG102" s="71"/>
      <c r="AH102" s="71">
        <f>SUM(AG102*$E102*$F102*$H102*$I102*$AH$9)</f>
        <v>0</v>
      </c>
      <c r="AI102" s="91"/>
      <c r="AJ102" s="71">
        <f>SUM(AI102*$E102*$F102*$H102*$I102*$AJ$9)</f>
        <v>0</v>
      </c>
      <c r="AK102" s="91"/>
      <c r="AL102" s="90"/>
      <c r="AM102" s="91"/>
      <c r="AN102" s="71">
        <f>SUM(AM102*$E102*$F102*$H102*$I102*$AN$9)</f>
        <v>0</v>
      </c>
      <c r="AO102" s="97"/>
      <c r="AP102" s="71">
        <f>SUM(AO102*$E102*$F102*$H102*$I102*$AP$9)</f>
        <v>0</v>
      </c>
      <c r="AQ102" s="71"/>
      <c r="AR102" s="71">
        <f>SUM(AQ102*$E102*$F102*$H102*$I102*$AR$9)</f>
        <v>0</v>
      </c>
      <c r="AS102" s="91"/>
      <c r="AT102" s="71">
        <f>SUM(AS102*$E102*$F102*$H102*$I102*$AT$9)</f>
        <v>0</v>
      </c>
      <c r="AU102" s="91"/>
      <c r="AV102" s="71">
        <f>SUM(AU102*$E102*$F102*$H102*$I102*$AV$9)</f>
        <v>0</v>
      </c>
      <c r="AW102" s="97"/>
      <c r="AX102" s="71">
        <f>SUM(AW102*$E102*$F102*$H102*$I102*$AX$9)</f>
        <v>0</v>
      </c>
      <c r="AY102" s="91"/>
      <c r="AZ102" s="71">
        <f>SUM(AY102*$E102*$F102*$H102*$I102*$AZ$9)</f>
        <v>0</v>
      </c>
      <c r="BA102" s="90"/>
      <c r="BB102" s="71">
        <f>SUM(BA102*$E102*$F102*$H102*$J102*$BB$9)</f>
        <v>0</v>
      </c>
      <c r="BC102" s="138"/>
      <c r="BD102" s="71">
        <f>SUM(BC102*$E102*$F102*$H102*$J102*$BD$9)</f>
        <v>0</v>
      </c>
      <c r="BE102" s="71"/>
      <c r="BF102" s="71">
        <f>SUM(BE102*$E102*$F102*$H102*$J102*$BF$9)</f>
        <v>0</v>
      </c>
      <c r="BG102" s="91"/>
      <c r="BH102" s="71">
        <f>SUM(BG102*$E102*$F102*$H102*$J102*$BH$9)</f>
        <v>0</v>
      </c>
      <c r="BI102" s="91"/>
      <c r="BJ102" s="71">
        <f>SUM(BI102*$E102*$F102*$H102*$J102*$BJ$9)</f>
        <v>0</v>
      </c>
      <c r="BK102" s="92"/>
      <c r="BL102" s="71"/>
      <c r="BM102" s="91"/>
      <c r="BN102" s="71">
        <f>SUM(BM102*$E102*$F102*$H102*$J102*$BN$9)</f>
        <v>0</v>
      </c>
      <c r="BO102" s="91"/>
      <c r="BP102" s="71">
        <f>SUM(BO102*$E102*$F102*$H102*$J102*$BP$9)</f>
        <v>0</v>
      </c>
      <c r="BQ102" s="71"/>
      <c r="BR102" s="71">
        <f>SUM(BQ102*$E102*$F102*$H102*$J102*$BR$9)</f>
        <v>0</v>
      </c>
      <c r="BS102" s="91"/>
      <c r="BT102" s="71">
        <f>SUM(BS102*$E102*$F102*$H102*$J102*$BT$9)</f>
        <v>0</v>
      </c>
      <c r="BU102" s="91"/>
      <c r="BV102" s="71">
        <f>SUM(BU102*$E102*$F102*$H102*$J102*$BV$9)</f>
        <v>0</v>
      </c>
      <c r="BW102" s="91"/>
      <c r="BX102" s="71">
        <f>(BW102*$E102*$F102*$H102*$J102*BX$9)</f>
        <v>0</v>
      </c>
      <c r="BY102" s="71"/>
      <c r="BZ102" s="71">
        <f t="shared" si="336"/>
        <v>0</v>
      </c>
      <c r="CA102" s="91"/>
      <c r="CB102" s="71">
        <f t="shared" si="337"/>
        <v>0</v>
      </c>
      <c r="CC102" s="91"/>
      <c r="CD102" s="71">
        <f t="shared" si="338"/>
        <v>0</v>
      </c>
      <c r="CE102" s="71"/>
      <c r="CF102" s="71">
        <f t="shared" si="339"/>
        <v>0</v>
      </c>
      <c r="CG102" s="90"/>
      <c r="CH102" s="71">
        <f t="shared" si="340"/>
        <v>0</v>
      </c>
      <c r="CI102" s="139"/>
      <c r="CJ102" s="139"/>
      <c r="CK102" s="90"/>
      <c r="CL102" s="139"/>
      <c r="CM102" s="95">
        <f t="shared" si="268"/>
        <v>27</v>
      </c>
      <c r="CN102" s="95">
        <f t="shared" si="268"/>
        <v>479600.35199999996</v>
      </c>
      <c r="CO102" s="71">
        <v>14</v>
      </c>
      <c r="CP102" s="72">
        <v>248681.66399999996</v>
      </c>
      <c r="CQ102" s="96">
        <v>41</v>
      </c>
      <c r="CR102" s="96">
        <v>728282.01599999995</v>
      </c>
    </row>
    <row r="103" spans="1:96" s="3" customFormat="1" ht="45" customHeight="1" x14ac:dyDescent="0.25">
      <c r="A103" s="121"/>
      <c r="B103" s="121">
        <v>75</v>
      </c>
      <c r="C103" s="122" t="s">
        <v>252</v>
      </c>
      <c r="D103" s="150" t="s">
        <v>253</v>
      </c>
      <c r="E103" s="84">
        <v>17622</v>
      </c>
      <c r="F103" s="149">
        <v>1.81</v>
      </c>
      <c r="G103" s="163"/>
      <c r="H103" s="87">
        <v>1</v>
      </c>
      <c r="I103" s="136">
        <v>1.4</v>
      </c>
      <c r="J103" s="136">
        <v>1.68</v>
      </c>
      <c r="K103" s="136">
        <v>2.23</v>
      </c>
      <c r="L103" s="137">
        <v>2.57</v>
      </c>
      <c r="M103" s="90">
        <v>0</v>
      </c>
      <c r="N103" s="71">
        <f t="shared" si="335"/>
        <v>0</v>
      </c>
      <c r="O103" s="91"/>
      <c r="P103" s="71">
        <f>SUM(O103*$E103*$F103*$H103*$I103*$P$9)</f>
        <v>0</v>
      </c>
      <c r="Q103" s="71">
        <v>4</v>
      </c>
      <c r="R103" s="71">
        <f>SUM(Q103*$E103*$F103*$H103*$I103*$R$9)</f>
        <v>178616.59199999998</v>
      </c>
      <c r="S103" s="71"/>
      <c r="T103" s="71">
        <f>SUM(S103*$E103*$F103*$H103*$I103*$T$9)</f>
        <v>0</v>
      </c>
      <c r="U103" s="91"/>
      <c r="V103" s="71">
        <f>SUM(U103*$E103*$F103*$H103*$I103*$V$9)</f>
        <v>0</v>
      </c>
      <c r="W103" s="91"/>
      <c r="X103" s="90"/>
      <c r="Y103" s="91"/>
      <c r="Z103" s="71">
        <f>SUM(Y103*$E103*$F103*$H103*$I103*$Z$9)</f>
        <v>0</v>
      </c>
      <c r="AA103" s="71"/>
      <c r="AB103" s="71">
        <f>SUM(AA103*$E103*$F103*$H103*$I103*$AB$9)</f>
        <v>0</v>
      </c>
      <c r="AC103" s="91"/>
      <c r="AD103" s="71">
        <f>SUM(AC103*$E103*$F103*$H103*$J103*$AD$9)</f>
        <v>0</v>
      </c>
      <c r="AE103" s="71"/>
      <c r="AF103" s="71">
        <f>SUM(AE103*$E103*$F103*$H103*$J103*$AF$9)</f>
        <v>0</v>
      </c>
      <c r="AG103" s="71"/>
      <c r="AH103" s="71">
        <f>SUM(AG103*$E103*$F103*$H103*$I103*$AH$9)</f>
        <v>0</v>
      </c>
      <c r="AI103" s="91"/>
      <c r="AJ103" s="71">
        <f>SUM(AI103*$E103*$F103*$H103*$I103*$AJ$9)</f>
        <v>0</v>
      </c>
      <c r="AK103" s="91"/>
      <c r="AL103" s="90"/>
      <c r="AM103" s="91"/>
      <c r="AN103" s="71">
        <f>SUM(AM103*$E103*$F103*$H103*$I103*$AN$9)</f>
        <v>0</v>
      </c>
      <c r="AO103" s="97"/>
      <c r="AP103" s="71">
        <f>SUM(AO103*$E103*$F103*$H103*$I103*$AP$9)</f>
        <v>0</v>
      </c>
      <c r="AQ103" s="71"/>
      <c r="AR103" s="71">
        <f>SUM(AQ103*$E103*$F103*$H103*$I103*$AR$9)</f>
        <v>0</v>
      </c>
      <c r="AS103" s="91"/>
      <c r="AT103" s="71">
        <f>SUM(AS103*$E103*$F103*$H103*$I103*$AT$9)</f>
        <v>0</v>
      </c>
      <c r="AU103" s="91"/>
      <c r="AV103" s="71">
        <f>SUM(AU103*$E103*$F103*$H103*$I103*$AV$9)</f>
        <v>0</v>
      </c>
      <c r="AW103" s="97"/>
      <c r="AX103" s="71">
        <f>SUM(AW103*$E103*$F103*$H103*$I103*$AX$9)</f>
        <v>0</v>
      </c>
      <c r="AY103" s="91"/>
      <c r="AZ103" s="71">
        <f>SUM(AY103*$E103*$F103*$H103*$I103*$AZ$9)</f>
        <v>0</v>
      </c>
      <c r="BA103" s="90"/>
      <c r="BB103" s="71">
        <f>SUM(BA103*$E103*$F103*$H103*$J103*$BB$9)</f>
        <v>0</v>
      </c>
      <c r="BC103" s="138"/>
      <c r="BD103" s="71">
        <f>SUM(BC103*$E103*$F103*$H103*$J103*$BD$9)</f>
        <v>0</v>
      </c>
      <c r="BE103" s="71"/>
      <c r="BF103" s="71">
        <f>SUM(BE103*$E103*$F103*$H103*$J103*$BF$9)</f>
        <v>0</v>
      </c>
      <c r="BG103" s="91"/>
      <c r="BH103" s="71">
        <f>SUM(BG103*$E103*$F103*$H103*$J103*$BH$9)</f>
        <v>0</v>
      </c>
      <c r="BI103" s="91"/>
      <c r="BJ103" s="71">
        <f>SUM(BI103*$E103*$F103*$H103*$J103*$BJ$9)</f>
        <v>0</v>
      </c>
      <c r="BK103" s="92"/>
      <c r="BL103" s="71"/>
      <c r="BM103" s="91"/>
      <c r="BN103" s="71">
        <f>SUM(BM103*$E103*$F103*$H103*$J103*$BN$9)</f>
        <v>0</v>
      </c>
      <c r="BO103" s="91"/>
      <c r="BP103" s="71">
        <f>SUM(BO103*$E103*$F103*$H103*$J103*$BP$9)</f>
        <v>0</v>
      </c>
      <c r="BQ103" s="71"/>
      <c r="BR103" s="71">
        <f>SUM(BQ103*$E103*$F103*$H103*$J103*$BR$9)</f>
        <v>0</v>
      </c>
      <c r="BS103" s="91"/>
      <c r="BT103" s="71">
        <f>SUM(BS103*$E103*$F103*$H103*$J103*$BT$9)</f>
        <v>0</v>
      </c>
      <c r="BU103" s="91"/>
      <c r="BV103" s="71">
        <f>SUM(BU103*$E103*$F103*$H103*$J103*$BV$9)</f>
        <v>0</v>
      </c>
      <c r="BW103" s="91"/>
      <c r="BX103" s="71">
        <f>(BW103*$E103*$F103*$H103*$J103*BX$9)</f>
        <v>0</v>
      </c>
      <c r="BY103" s="71"/>
      <c r="BZ103" s="71">
        <f t="shared" si="336"/>
        <v>0</v>
      </c>
      <c r="CA103" s="91"/>
      <c r="CB103" s="71">
        <f t="shared" si="337"/>
        <v>0</v>
      </c>
      <c r="CC103" s="91"/>
      <c r="CD103" s="71">
        <f t="shared" si="338"/>
        <v>0</v>
      </c>
      <c r="CE103" s="71"/>
      <c r="CF103" s="71">
        <f t="shared" si="339"/>
        <v>0</v>
      </c>
      <c r="CG103" s="90"/>
      <c r="CH103" s="71">
        <f t="shared" si="340"/>
        <v>0</v>
      </c>
      <c r="CI103" s="139"/>
      <c r="CJ103" s="139"/>
      <c r="CK103" s="90"/>
      <c r="CL103" s="139"/>
      <c r="CM103" s="95">
        <f t="shared" si="268"/>
        <v>4</v>
      </c>
      <c r="CN103" s="95">
        <f t="shared" si="268"/>
        <v>178616.59199999998</v>
      </c>
      <c r="CO103" s="71">
        <v>34</v>
      </c>
      <c r="CP103" s="72">
        <v>1518241.0319999999</v>
      </c>
      <c r="CQ103" s="96">
        <v>38</v>
      </c>
      <c r="CR103" s="96">
        <v>1696857.6239999998</v>
      </c>
    </row>
    <row r="104" spans="1:96" s="3" customFormat="1" ht="45" customHeight="1" x14ac:dyDescent="0.25">
      <c r="A104" s="121"/>
      <c r="B104" s="121">
        <v>76</v>
      </c>
      <c r="C104" s="122" t="s">
        <v>254</v>
      </c>
      <c r="D104" s="150" t="s">
        <v>255</v>
      </c>
      <c r="E104" s="84">
        <v>17622</v>
      </c>
      <c r="F104" s="149">
        <v>2.96</v>
      </c>
      <c r="G104" s="163"/>
      <c r="H104" s="87">
        <v>1</v>
      </c>
      <c r="I104" s="136">
        <v>1.4</v>
      </c>
      <c r="J104" s="136">
        <v>1.68</v>
      </c>
      <c r="K104" s="136">
        <v>2.23</v>
      </c>
      <c r="L104" s="137">
        <v>2.57</v>
      </c>
      <c r="M104" s="90">
        <v>3</v>
      </c>
      <c r="N104" s="71">
        <f t="shared" si="335"/>
        <v>219076.70399999997</v>
      </c>
      <c r="O104" s="91"/>
      <c r="P104" s="71">
        <f>SUM(O104*$E104*$F104*$H104*$I104*$P$9)</f>
        <v>0</v>
      </c>
      <c r="Q104" s="71">
        <v>0</v>
      </c>
      <c r="R104" s="71">
        <f>SUM(Q104*$E104*$F104*$H104*$I104*$R$9)</f>
        <v>0</v>
      </c>
      <c r="S104" s="71"/>
      <c r="T104" s="71">
        <f>SUM(S104*$E104*$F104*$H104*$I104*$T$9)</f>
        <v>0</v>
      </c>
      <c r="U104" s="91"/>
      <c r="V104" s="71">
        <f>SUM(U104*$E104*$F104*$H104*$I104*$V$9)</f>
        <v>0</v>
      </c>
      <c r="W104" s="91"/>
      <c r="X104" s="90"/>
      <c r="Y104" s="91"/>
      <c r="Z104" s="71">
        <f>SUM(Y104*$E104*$F104*$H104*$I104*$Z$9)</f>
        <v>0</v>
      </c>
      <c r="AA104" s="71"/>
      <c r="AB104" s="71">
        <f>SUM(AA104*$E104*$F104*$H104*$I104*$AB$9)</f>
        <v>0</v>
      </c>
      <c r="AC104" s="91"/>
      <c r="AD104" s="71">
        <f>SUM(AC104*$E104*$F104*$H104*$J104*$AD$9)</f>
        <v>0</v>
      </c>
      <c r="AE104" s="71"/>
      <c r="AF104" s="71">
        <f>SUM(AE104*$E104*$F104*$H104*$J104*$AF$9)</f>
        <v>0</v>
      </c>
      <c r="AG104" s="71"/>
      <c r="AH104" s="71">
        <f>SUM(AG104*$E104*$F104*$H104*$I104*$AH$9)</f>
        <v>0</v>
      </c>
      <c r="AI104" s="91"/>
      <c r="AJ104" s="71">
        <f>SUM(AI104*$E104*$F104*$H104*$I104*$AJ$9)</f>
        <v>0</v>
      </c>
      <c r="AK104" s="91"/>
      <c r="AL104" s="90"/>
      <c r="AM104" s="91"/>
      <c r="AN104" s="71">
        <f>SUM(AM104*$E104*$F104*$H104*$I104*$AN$9)</f>
        <v>0</v>
      </c>
      <c r="AO104" s="97"/>
      <c r="AP104" s="71">
        <f>SUM(AO104*$E104*$F104*$H104*$I104*$AP$9)</f>
        <v>0</v>
      </c>
      <c r="AQ104" s="71"/>
      <c r="AR104" s="71">
        <f>SUM(AQ104*$E104*$F104*$H104*$I104*$AR$9)</f>
        <v>0</v>
      </c>
      <c r="AS104" s="91"/>
      <c r="AT104" s="71">
        <f>SUM(AS104*$E104*$F104*$H104*$I104*$AT$9)</f>
        <v>0</v>
      </c>
      <c r="AU104" s="91"/>
      <c r="AV104" s="71">
        <f>SUM(AU104*$E104*$F104*$H104*$I104*$AV$9)</f>
        <v>0</v>
      </c>
      <c r="AW104" s="97"/>
      <c r="AX104" s="71">
        <f>SUM(AW104*$E104*$F104*$H104*$I104*$AX$9)</f>
        <v>0</v>
      </c>
      <c r="AY104" s="91"/>
      <c r="AZ104" s="71">
        <f>SUM(AY104*$E104*$F104*$H104*$I104*$AZ$9)</f>
        <v>0</v>
      </c>
      <c r="BA104" s="90"/>
      <c r="BB104" s="71">
        <f>SUM(BA104*$E104*$F104*$H104*$J104*$BB$9)</f>
        <v>0</v>
      </c>
      <c r="BC104" s="138"/>
      <c r="BD104" s="71">
        <f>SUM(BC104*$E104*$F104*$H104*$J104*$BD$9)</f>
        <v>0</v>
      </c>
      <c r="BE104" s="71"/>
      <c r="BF104" s="71">
        <f>SUM(BE104*$E104*$F104*$H104*$J104*$BF$9)</f>
        <v>0</v>
      </c>
      <c r="BG104" s="91"/>
      <c r="BH104" s="71">
        <f>SUM(BG104*$E104*$F104*$H104*$J104*$BH$9)</f>
        <v>0</v>
      </c>
      <c r="BI104" s="91"/>
      <c r="BJ104" s="71">
        <f>SUM(BI104*$E104*$F104*$H104*$J104*$BJ$9)</f>
        <v>0</v>
      </c>
      <c r="BK104" s="92"/>
      <c r="BL104" s="71"/>
      <c r="BM104" s="91"/>
      <c r="BN104" s="71">
        <f>SUM(BM104*$E104*$F104*$H104*$J104*$BN$9)</f>
        <v>0</v>
      </c>
      <c r="BO104" s="91"/>
      <c r="BP104" s="71">
        <f>SUM(BO104*$E104*$F104*$H104*$J104*$BP$9)</f>
        <v>0</v>
      </c>
      <c r="BQ104" s="71"/>
      <c r="BR104" s="71">
        <f>SUM(BQ104*$E104*$F104*$H104*$J104*$BR$9)</f>
        <v>0</v>
      </c>
      <c r="BS104" s="91"/>
      <c r="BT104" s="71">
        <f>SUM(BS104*$E104*$F104*$H104*$J104*$BT$9)</f>
        <v>0</v>
      </c>
      <c r="BU104" s="91"/>
      <c r="BV104" s="71">
        <f>SUM(BU104*$E104*$F104*$H104*$J104*$BV$9)</f>
        <v>0</v>
      </c>
      <c r="BW104" s="91"/>
      <c r="BX104" s="71">
        <f>(BW104*$E104*$F104*$H104*$J104*BX$9)</f>
        <v>0</v>
      </c>
      <c r="BY104" s="71"/>
      <c r="BZ104" s="71">
        <f t="shared" si="336"/>
        <v>0</v>
      </c>
      <c r="CA104" s="91"/>
      <c r="CB104" s="71">
        <f t="shared" si="337"/>
        <v>0</v>
      </c>
      <c r="CC104" s="91"/>
      <c r="CD104" s="71">
        <f t="shared" si="338"/>
        <v>0</v>
      </c>
      <c r="CE104" s="71"/>
      <c r="CF104" s="71">
        <f t="shared" si="339"/>
        <v>0</v>
      </c>
      <c r="CG104" s="90"/>
      <c r="CH104" s="71">
        <f t="shared" si="340"/>
        <v>0</v>
      </c>
      <c r="CI104" s="139"/>
      <c r="CJ104" s="139"/>
      <c r="CK104" s="90"/>
      <c r="CL104" s="139"/>
      <c r="CM104" s="95">
        <f t="shared" si="268"/>
        <v>3</v>
      </c>
      <c r="CN104" s="95">
        <f t="shared" si="268"/>
        <v>219076.70399999997</v>
      </c>
      <c r="CO104" s="71">
        <v>38</v>
      </c>
      <c r="CP104" s="72">
        <v>2774971.5839999998</v>
      </c>
      <c r="CQ104" s="96">
        <v>41</v>
      </c>
      <c r="CR104" s="96">
        <v>2994048.2879999997</v>
      </c>
    </row>
    <row r="105" spans="1:96" s="3" customFormat="1" ht="30" customHeight="1" x14ac:dyDescent="0.25">
      <c r="A105" s="121"/>
      <c r="B105" s="121">
        <v>77</v>
      </c>
      <c r="C105" s="122" t="s">
        <v>256</v>
      </c>
      <c r="D105" s="83" t="s">
        <v>257</v>
      </c>
      <c r="E105" s="84">
        <v>17622</v>
      </c>
      <c r="F105" s="149">
        <v>0.38</v>
      </c>
      <c r="G105" s="218">
        <v>0.56530000000000002</v>
      </c>
      <c r="H105" s="87">
        <v>1</v>
      </c>
      <c r="I105" s="136">
        <v>1.4</v>
      </c>
      <c r="J105" s="136">
        <v>1.68</v>
      </c>
      <c r="K105" s="136">
        <v>2.23</v>
      </c>
      <c r="L105" s="137">
        <v>2.57</v>
      </c>
      <c r="M105" s="90">
        <v>3</v>
      </c>
      <c r="N105" s="106">
        <f t="shared" ref="N105:N116" si="341">(M105*$E105*$F105*((1-$G105)+$G105*$I105*$H105))</f>
        <v>24631.622769599999</v>
      </c>
      <c r="O105" s="91"/>
      <c r="P105" s="106">
        <f t="shared" ref="P105:P116" si="342">(O105*$E105*$F105*((1-$G105)+$G105*$I105*$H105))</f>
        <v>0</v>
      </c>
      <c r="Q105" s="71">
        <v>0</v>
      </c>
      <c r="R105" s="106">
        <f t="shared" ref="R105:R116" si="343">(Q105*$E105*$F105*((1-$G105)+$G105*$I105*$H105))</f>
        <v>0</v>
      </c>
      <c r="S105" s="71"/>
      <c r="T105" s="106">
        <f t="shared" ref="T105:T116" si="344">(S105*$E105*$F105*((1-$G105)+$G105*$I105*$H105))</f>
        <v>0</v>
      </c>
      <c r="U105" s="91"/>
      <c r="V105" s="106">
        <f t="shared" ref="V105:V116" si="345">(U105*$E105*$F105*((1-$G105)+$G105*$I105*$H105))</f>
        <v>0</v>
      </c>
      <c r="W105" s="91"/>
      <c r="X105" s="106">
        <f t="shared" ref="X105:X116" si="346">(W105*$E105*$F105*((1-$G105)+$G105*$I105*$H105))</f>
        <v>0</v>
      </c>
      <c r="Y105" s="91"/>
      <c r="Z105" s="106"/>
      <c r="AA105" s="71"/>
      <c r="AB105" s="106">
        <f t="shared" ref="AB105:AB116" si="347">(AA105*$E105*$F105*((1-$G105)+$G105*$I105*$H105))</f>
        <v>0</v>
      </c>
      <c r="AC105" s="91"/>
      <c r="AD105" s="106">
        <f t="shared" ref="AD105:AD116" si="348">(AC105*$E105*$F105*((1-$G105)+$G105*$J105*$H105))</f>
        <v>0</v>
      </c>
      <c r="AE105" s="71"/>
      <c r="AF105" s="106">
        <f t="shared" ref="AF105:AF116" si="349">(AE105*$E105*$F105*((1-$G105)+$G105*$J105*$H105))</f>
        <v>0</v>
      </c>
      <c r="AG105" s="71"/>
      <c r="AH105" s="106">
        <f t="shared" ref="AH105:AH116" si="350">(AG105*$E105*$F105*((1-$G105)+$G105*$I105*$H105))</f>
        <v>0</v>
      </c>
      <c r="AI105" s="91"/>
      <c r="AJ105" s="106">
        <f t="shared" ref="AJ105:AJ116" si="351">(AI105*$E105*$F105*((1-$G105)+$G105*$I105*$H105))</f>
        <v>0</v>
      </c>
      <c r="AK105" s="91"/>
      <c r="AL105" s="106"/>
      <c r="AM105" s="91"/>
      <c r="AN105" s="106">
        <f t="shared" ref="AN105:AN116" si="352">(AM105*$E105*$F105*((1-$G105)+$G105*$I105*$H105))</f>
        <v>0</v>
      </c>
      <c r="AO105" s="97"/>
      <c r="AP105" s="106">
        <f t="shared" ref="AP105:AP116" si="353">(AO105*$E105*$F105*((1-$G105)+$G105*$I105*$H105))</f>
        <v>0</v>
      </c>
      <c r="AQ105" s="71"/>
      <c r="AR105" s="106">
        <f t="shared" ref="AR105:AR116" si="354">(AQ105*$E105*$F105*((1-$G105)+$G105*$I105*$H105))</f>
        <v>0</v>
      </c>
      <c r="AS105" s="91"/>
      <c r="AT105" s="106">
        <f t="shared" ref="AT105:AT116" si="355">(AS105*$E105*$F105*((1-$G105)+$G105*$I105*$H105))</f>
        <v>0</v>
      </c>
      <c r="AU105" s="91"/>
      <c r="AV105" s="106">
        <f t="shared" ref="AV105:AV116" si="356">(AU105*$E105*$F105*((1-$G105)+$G105*$I105*$H105))</f>
        <v>0</v>
      </c>
      <c r="AW105" s="97"/>
      <c r="AX105" s="106"/>
      <c r="AY105" s="91"/>
      <c r="AZ105" s="106">
        <f t="shared" ref="AZ105:AZ116" si="357">(AY105*$E105*$F105*((1-$G105)+$G105*$I105*$H105))</f>
        <v>0</v>
      </c>
      <c r="BA105" s="90"/>
      <c r="BB105" s="106">
        <f t="shared" ref="BB105:BB116" si="358">(BA105*$E105*$F105*((1-$G105)+$G105*$J105*$H105))</f>
        <v>0</v>
      </c>
      <c r="BC105" s="145"/>
      <c r="BD105" s="106">
        <f t="shared" ref="BD105:BD116" si="359">(BC105*$E105*$F105*((1-$G105)+$G105*$J105*$H105))</f>
        <v>0</v>
      </c>
      <c r="BE105" s="71"/>
      <c r="BF105" s="106">
        <f t="shared" ref="BF105:BF116" si="360">(BE105*$E105*$F105*((1-$G105)+$G105*$J105*$H105))</f>
        <v>0</v>
      </c>
      <c r="BG105" s="91"/>
      <c r="BH105" s="106">
        <f t="shared" ref="BH105:BH116" si="361">(BG105*$E105*$F105*((1-$G105)+$G105*$J105*$H105))</f>
        <v>0</v>
      </c>
      <c r="BI105" s="91"/>
      <c r="BJ105" s="106">
        <f t="shared" ref="BJ105:BJ116" si="362">(BI105*$E105*$F105*((1-$G105)+$G105*$J105*$H105))</f>
        <v>0</v>
      </c>
      <c r="BK105" s="92"/>
      <c r="BL105" s="106"/>
      <c r="BM105" s="91"/>
      <c r="BN105" s="106">
        <f t="shared" ref="BN105:BN116" si="363">(BM105*$E105*$F105*((1-$G105)+$G105*$J105*$H105))</f>
        <v>0</v>
      </c>
      <c r="BO105" s="91"/>
      <c r="BP105" s="106"/>
      <c r="BQ105" s="71"/>
      <c r="BR105" s="106">
        <f t="shared" ref="BR105:BR116" si="364">(BQ105*$E105*$F105*((1-$G105)+$G105*$J105*$H105))</f>
        <v>0</v>
      </c>
      <c r="BS105" s="91"/>
      <c r="BT105" s="106">
        <f t="shared" ref="BT105:BT116" si="365">(BS105*$E105*$F105*((1-$G105)+$G105*$J105*$H105))</f>
        <v>0</v>
      </c>
      <c r="BU105" s="91"/>
      <c r="BV105" s="106">
        <f t="shared" ref="BV105:BV116" si="366">(BU105*$E105*$F105*((1-$G105)+$G105*$J105*$H105))</f>
        <v>0</v>
      </c>
      <c r="BW105" s="91"/>
      <c r="BX105" s="106">
        <f t="shared" ref="BX105:BX116" si="367">(BW105*$E105*$F105*((1-$G105)+$G105*$J105*$H105))</f>
        <v>0</v>
      </c>
      <c r="BY105" s="71"/>
      <c r="BZ105" s="106">
        <f t="shared" ref="BZ105:BZ116" si="368">(BY105*$E105*$F105*((1-$G105)+$G105*$J105*$H105))</f>
        <v>0</v>
      </c>
      <c r="CA105" s="91"/>
      <c r="CB105" s="106">
        <f t="shared" ref="CB105:CB116" si="369">(CA105*$E105*$F105*((1-$G105)+$G105*$K105*$H105))</f>
        <v>0</v>
      </c>
      <c r="CC105" s="91"/>
      <c r="CD105" s="106">
        <f t="shared" ref="CD105:CD116" si="370">(CC105*$E105*$F105*((1-$G105)+$G105*$L105*$H105))</f>
        <v>0</v>
      </c>
      <c r="CE105" s="71"/>
      <c r="CF105" s="90"/>
      <c r="CG105" s="90"/>
      <c r="CH105" s="90"/>
      <c r="CI105" s="139"/>
      <c r="CJ105" s="139"/>
      <c r="CK105" s="90"/>
      <c r="CL105" s="106">
        <f t="shared" ref="CL105:CL116" si="371">(CK105*$E105*$F105*((1-$G105)+$G105*$H105))</f>
        <v>0</v>
      </c>
      <c r="CM105" s="95">
        <f t="shared" si="268"/>
        <v>3</v>
      </c>
      <c r="CN105" s="95">
        <f t="shared" si="268"/>
        <v>24631.622769599999</v>
      </c>
      <c r="CO105" s="71">
        <v>14</v>
      </c>
      <c r="CP105" s="72">
        <v>114947.5729248</v>
      </c>
      <c r="CQ105" s="96">
        <v>17</v>
      </c>
      <c r="CR105" s="96">
        <v>139579.1956944</v>
      </c>
    </row>
    <row r="106" spans="1:96" s="3" customFormat="1" ht="30" customHeight="1" x14ac:dyDescent="0.25">
      <c r="A106" s="121"/>
      <c r="B106" s="121">
        <v>78</v>
      </c>
      <c r="C106" s="122" t="s">
        <v>258</v>
      </c>
      <c r="D106" s="83" t="s">
        <v>259</v>
      </c>
      <c r="E106" s="84">
        <v>17622</v>
      </c>
      <c r="F106" s="164">
        <v>1.45</v>
      </c>
      <c r="G106" s="218">
        <v>0.56530000000000002</v>
      </c>
      <c r="H106" s="87">
        <v>1</v>
      </c>
      <c r="I106" s="136">
        <v>1.4</v>
      </c>
      <c r="J106" s="136">
        <v>1.68</v>
      </c>
      <c r="K106" s="136">
        <v>2.23</v>
      </c>
      <c r="L106" s="137">
        <v>2.57</v>
      </c>
      <c r="M106" s="90">
        <v>54</v>
      </c>
      <c r="N106" s="106">
        <f t="shared" si="341"/>
        <v>1691803.5639119996</v>
      </c>
      <c r="O106" s="91"/>
      <c r="P106" s="106">
        <f t="shared" si="342"/>
        <v>0</v>
      </c>
      <c r="Q106" s="71">
        <v>0</v>
      </c>
      <c r="R106" s="106">
        <f t="shared" si="343"/>
        <v>0</v>
      </c>
      <c r="S106" s="71"/>
      <c r="T106" s="106">
        <f t="shared" si="344"/>
        <v>0</v>
      </c>
      <c r="U106" s="91"/>
      <c r="V106" s="106">
        <f t="shared" si="345"/>
        <v>0</v>
      </c>
      <c r="W106" s="91"/>
      <c r="X106" s="106">
        <f t="shared" si="346"/>
        <v>0</v>
      </c>
      <c r="Y106" s="91"/>
      <c r="Z106" s="106"/>
      <c r="AA106" s="71"/>
      <c r="AB106" s="106">
        <f t="shared" si="347"/>
        <v>0</v>
      </c>
      <c r="AC106" s="91"/>
      <c r="AD106" s="106">
        <f t="shared" si="348"/>
        <v>0</v>
      </c>
      <c r="AE106" s="71"/>
      <c r="AF106" s="106">
        <f t="shared" si="349"/>
        <v>0</v>
      </c>
      <c r="AG106" s="71"/>
      <c r="AH106" s="106">
        <f t="shared" si="350"/>
        <v>0</v>
      </c>
      <c r="AI106" s="91"/>
      <c r="AJ106" s="106">
        <f t="shared" si="351"/>
        <v>0</v>
      </c>
      <c r="AK106" s="91"/>
      <c r="AL106" s="106"/>
      <c r="AM106" s="91"/>
      <c r="AN106" s="106">
        <f t="shared" si="352"/>
        <v>0</v>
      </c>
      <c r="AO106" s="97"/>
      <c r="AP106" s="106">
        <f t="shared" si="353"/>
        <v>0</v>
      </c>
      <c r="AQ106" s="71"/>
      <c r="AR106" s="106">
        <f t="shared" si="354"/>
        <v>0</v>
      </c>
      <c r="AS106" s="91"/>
      <c r="AT106" s="106">
        <f t="shared" si="355"/>
        <v>0</v>
      </c>
      <c r="AU106" s="91"/>
      <c r="AV106" s="106">
        <f t="shared" si="356"/>
        <v>0</v>
      </c>
      <c r="AW106" s="97"/>
      <c r="AX106" s="106"/>
      <c r="AY106" s="91"/>
      <c r="AZ106" s="106">
        <f t="shared" si="357"/>
        <v>0</v>
      </c>
      <c r="BA106" s="90"/>
      <c r="BB106" s="106">
        <f t="shared" si="358"/>
        <v>0</v>
      </c>
      <c r="BC106" s="145"/>
      <c r="BD106" s="106">
        <f t="shared" si="359"/>
        <v>0</v>
      </c>
      <c r="BE106" s="71"/>
      <c r="BF106" s="106">
        <f t="shared" si="360"/>
        <v>0</v>
      </c>
      <c r="BG106" s="91"/>
      <c r="BH106" s="106">
        <f t="shared" si="361"/>
        <v>0</v>
      </c>
      <c r="BI106" s="91"/>
      <c r="BJ106" s="106">
        <f t="shared" si="362"/>
        <v>0</v>
      </c>
      <c r="BK106" s="92"/>
      <c r="BL106" s="106"/>
      <c r="BM106" s="91"/>
      <c r="BN106" s="106">
        <f t="shared" si="363"/>
        <v>0</v>
      </c>
      <c r="BO106" s="91"/>
      <c r="BP106" s="106"/>
      <c r="BQ106" s="71"/>
      <c r="BR106" s="106">
        <f t="shared" si="364"/>
        <v>0</v>
      </c>
      <c r="BS106" s="91"/>
      <c r="BT106" s="106">
        <f t="shared" si="365"/>
        <v>0</v>
      </c>
      <c r="BU106" s="91"/>
      <c r="BV106" s="106">
        <f t="shared" si="366"/>
        <v>0</v>
      </c>
      <c r="BW106" s="91"/>
      <c r="BX106" s="106">
        <f t="shared" si="367"/>
        <v>0</v>
      </c>
      <c r="BY106" s="71"/>
      <c r="BZ106" s="106">
        <f t="shared" si="368"/>
        <v>0</v>
      </c>
      <c r="CA106" s="91"/>
      <c r="CB106" s="106">
        <f t="shared" si="369"/>
        <v>0</v>
      </c>
      <c r="CC106" s="91"/>
      <c r="CD106" s="106">
        <f t="shared" si="370"/>
        <v>0</v>
      </c>
      <c r="CE106" s="71"/>
      <c r="CF106" s="90"/>
      <c r="CG106" s="90"/>
      <c r="CH106" s="90"/>
      <c r="CI106" s="139"/>
      <c r="CJ106" s="139"/>
      <c r="CK106" s="90"/>
      <c r="CL106" s="106">
        <f t="shared" si="371"/>
        <v>0</v>
      </c>
      <c r="CM106" s="95">
        <f t="shared" si="268"/>
        <v>54</v>
      </c>
      <c r="CN106" s="95">
        <f t="shared" si="268"/>
        <v>1691803.5639119996</v>
      </c>
      <c r="CO106" s="71">
        <v>182</v>
      </c>
      <c r="CP106" s="72">
        <v>5702004.6042959988</v>
      </c>
      <c r="CQ106" s="96">
        <v>236</v>
      </c>
      <c r="CR106" s="96">
        <v>7393808.1682079984</v>
      </c>
    </row>
    <row r="107" spans="1:96" s="3" customFormat="1" ht="30" customHeight="1" x14ac:dyDescent="0.25">
      <c r="A107" s="121"/>
      <c r="B107" s="121">
        <v>79</v>
      </c>
      <c r="C107" s="122" t="s">
        <v>260</v>
      </c>
      <c r="D107" s="83" t="s">
        <v>261</v>
      </c>
      <c r="E107" s="84">
        <v>17622</v>
      </c>
      <c r="F107" s="164">
        <v>3.04</v>
      </c>
      <c r="G107" s="218">
        <v>0.56530000000000002</v>
      </c>
      <c r="H107" s="87">
        <v>1</v>
      </c>
      <c r="I107" s="136">
        <v>1.4</v>
      </c>
      <c r="J107" s="136">
        <v>1.68</v>
      </c>
      <c r="K107" s="136">
        <v>2.23</v>
      </c>
      <c r="L107" s="137">
        <v>2.57</v>
      </c>
      <c r="M107" s="90">
        <v>12</v>
      </c>
      <c r="N107" s="106">
        <f t="shared" si="341"/>
        <v>788211.92862719996</v>
      </c>
      <c r="O107" s="91"/>
      <c r="P107" s="106">
        <f t="shared" si="342"/>
        <v>0</v>
      </c>
      <c r="Q107" s="71">
        <v>0</v>
      </c>
      <c r="R107" s="106">
        <f t="shared" si="343"/>
        <v>0</v>
      </c>
      <c r="S107" s="71"/>
      <c r="T107" s="106">
        <f t="shared" si="344"/>
        <v>0</v>
      </c>
      <c r="U107" s="91"/>
      <c r="V107" s="106">
        <f t="shared" si="345"/>
        <v>0</v>
      </c>
      <c r="W107" s="91"/>
      <c r="X107" s="106">
        <f t="shared" si="346"/>
        <v>0</v>
      </c>
      <c r="Y107" s="91"/>
      <c r="Z107" s="106"/>
      <c r="AA107" s="71"/>
      <c r="AB107" s="106">
        <f t="shared" si="347"/>
        <v>0</v>
      </c>
      <c r="AC107" s="91"/>
      <c r="AD107" s="106">
        <f t="shared" si="348"/>
        <v>0</v>
      </c>
      <c r="AE107" s="71"/>
      <c r="AF107" s="106">
        <f t="shared" si="349"/>
        <v>0</v>
      </c>
      <c r="AG107" s="71"/>
      <c r="AH107" s="106">
        <f t="shared" si="350"/>
        <v>0</v>
      </c>
      <c r="AI107" s="91"/>
      <c r="AJ107" s="106">
        <f t="shared" si="351"/>
        <v>0</v>
      </c>
      <c r="AK107" s="91"/>
      <c r="AL107" s="106"/>
      <c r="AM107" s="91"/>
      <c r="AN107" s="106">
        <f t="shared" si="352"/>
        <v>0</v>
      </c>
      <c r="AO107" s="97"/>
      <c r="AP107" s="106">
        <f t="shared" si="353"/>
        <v>0</v>
      </c>
      <c r="AQ107" s="71"/>
      <c r="AR107" s="106">
        <f t="shared" si="354"/>
        <v>0</v>
      </c>
      <c r="AS107" s="91"/>
      <c r="AT107" s="106">
        <f t="shared" si="355"/>
        <v>0</v>
      </c>
      <c r="AU107" s="91"/>
      <c r="AV107" s="106">
        <f t="shared" si="356"/>
        <v>0</v>
      </c>
      <c r="AW107" s="97"/>
      <c r="AX107" s="106"/>
      <c r="AY107" s="91"/>
      <c r="AZ107" s="106">
        <f t="shared" si="357"/>
        <v>0</v>
      </c>
      <c r="BA107" s="90"/>
      <c r="BB107" s="106">
        <f t="shared" si="358"/>
        <v>0</v>
      </c>
      <c r="BC107" s="145"/>
      <c r="BD107" s="106">
        <f t="shared" si="359"/>
        <v>0</v>
      </c>
      <c r="BE107" s="71"/>
      <c r="BF107" s="106">
        <f t="shared" si="360"/>
        <v>0</v>
      </c>
      <c r="BG107" s="91"/>
      <c r="BH107" s="106">
        <f t="shared" si="361"/>
        <v>0</v>
      </c>
      <c r="BI107" s="91"/>
      <c r="BJ107" s="106">
        <f t="shared" si="362"/>
        <v>0</v>
      </c>
      <c r="BK107" s="92"/>
      <c r="BL107" s="106"/>
      <c r="BM107" s="91"/>
      <c r="BN107" s="106">
        <f t="shared" si="363"/>
        <v>0</v>
      </c>
      <c r="BO107" s="91"/>
      <c r="BP107" s="106"/>
      <c r="BQ107" s="71"/>
      <c r="BR107" s="106">
        <f t="shared" si="364"/>
        <v>0</v>
      </c>
      <c r="BS107" s="91"/>
      <c r="BT107" s="106">
        <f t="shared" si="365"/>
        <v>0</v>
      </c>
      <c r="BU107" s="91"/>
      <c r="BV107" s="106">
        <f t="shared" si="366"/>
        <v>0</v>
      </c>
      <c r="BW107" s="91"/>
      <c r="BX107" s="106">
        <f t="shared" si="367"/>
        <v>0</v>
      </c>
      <c r="BY107" s="71"/>
      <c r="BZ107" s="106">
        <f t="shared" si="368"/>
        <v>0</v>
      </c>
      <c r="CA107" s="91"/>
      <c r="CB107" s="106">
        <f t="shared" si="369"/>
        <v>0</v>
      </c>
      <c r="CC107" s="91"/>
      <c r="CD107" s="106">
        <f t="shared" si="370"/>
        <v>0</v>
      </c>
      <c r="CE107" s="71"/>
      <c r="CF107" s="90"/>
      <c r="CG107" s="90"/>
      <c r="CH107" s="90"/>
      <c r="CI107" s="139"/>
      <c r="CJ107" s="139"/>
      <c r="CK107" s="90"/>
      <c r="CL107" s="106">
        <f t="shared" si="371"/>
        <v>0</v>
      </c>
      <c r="CM107" s="95">
        <f t="shared" si="268"/>
        <v>12</v>
      </c>
      <c r="CN107" s="95">
        <f t="shared" si="268"/>
        <v>788211.92862719996</v>
      </c>
      <c r="CO107" s="71">
        <v>23</v>
      </c>
      <c r="CP107" s="72">
        <v>1510739.5298687997</v>
      </c>
      <c r="CQ107" s="96">
        <v>35</v>
      </c>
      <c r="CR107" s="96">
        <v>2298951.4584959997</v>
      </c>
    </row>
    <row r="108" spans="1:96" s="3" customFormat="1" ht="30" customHeight="1" x14ac:dyDescent="0.25">
      <c r="A108" s="121"/>
      <c r="B108" s="121">
        <v>80</v>
      </c>
      <c r="C108" s="122" t="s">
        <v>262</v>
      </c>
      <c r="D108" s="83" t="s">
        <v>263</v>
      </c>
      <c r="E108" s="84">
        <v>17622</v>
      </c>
      <c r="F108" s="149">
        <v>5.59</v>
      </c>
      <c r="G108" s="218">
        <v>0.56530000000000002</v>
      </c>
      <c r="H108" s="87">
        <v>1</v>
      </c>
      <c r="I108" s="136">
        <v>1.4</v>
      </c>
      <c r="J108" s="136">
        <v>1.68</v>
      </c>
      <c r="K108" s="136">
        <v>2.23</v>
      </c>
      <c r="L108" s="137">
        <v>2.57</v>
      </c>
      <c r="M108" s="90">
        <v>5</v>
      </c>
      <c r="N108" s="106">
        <f t="shared" si="341"/>
        <v>603906.89158799988</v>
      </c>
      <c r="O108" s="91"/>
      <c r="P108" s="106">
        <f t="shared" si="342"/>
        <v>0</v>
      </c>
      <c r="Q108" s="71">
        <v>0</v>
      </c>
      <c r="R108" s="106">
        <f t="shared" si="343"/>
        <v>0</v>
      </c>
      <c r="S108" s="71"/>
      <c r="T108" s="106">
        <f t="shared" si="344"/>
        <v>0</v>
      </c>
      <c r="U108" s="91"/>
      <c r="V108" s="106">
        <f t="shared" si="345"/>
        <v>0</v>
      </c>
      <c r="W108" s="91"/>
      <c r="X108" s="106">
        <f t="shared" si="346"/>
        <v>0</v>
      </c>
      <c r="Y108" s="91"/>
      <c r="Z108" s="106"/>
      <c r="AA108" s="71"/>
      <c r="AB108" s="106">
        <f t="shared" si="347"/>
        <v>0</v>
      </c>
      <c r="AC108" s="91"/>
      <c r="AD108" s="106">
        <f t="shared" si="348"/>
        <v>0</v>
      </c>
      <c r="AE108" s="71"/>
      <c r="AF108" s="106">
        <f t="shared" si="349"/>
        <v>0</v>
      </c>
      <c r="AG108" s="71"/>
      <c r="AH108" s="106">
        <f t="shared" si="350"/>
        <v>0</v>
      </c>
      <c r="AI108" s="91"/>
      <c r="AJ108" s="106">
        <f t="shared" si="351"/>
        <v>0</v>
      </c>
      <c r="AK108" s="91"/>
      <c r="AL108" s="106"/>
      <c r="AM108" s="91"/>
      <c r="AN108" s="106">
        <f t="shared" si="352"/>
        <v>0</v>
      </c>
      <c r="AO108" s="97"/>
      <c r="AP108" s="106">
        <f t="shared" si="353"/>
        <v>0</v>
      </c>
      <c r="AQ108" s="71"/>
      <c r="AR108" s="106">
        <f t="shared" si="354"/>
        <v>0</v>
      </c>
      <c r="AS108" s="91"/>
      <c r="AT108" s="106">
        <f t="shared" si="355"/>
        <v>0</v>
      </c>
      <c r="AU108" s="91"/>
      <c r="AV108" s="106">
        <f t="shared" si="356"/>
        <v>0</v>
      </c>
      <c r="AW108" s="97"/>
      <c r="AX108" s="106"/>
      <c r="AY108" s="91"/>
      <c r="AZ108" s="106">
        <f t="shared" si="357"/>
        <v>0</v>
      </c>
      <c r="BA108" s="90"/>
      <c r="BB108" s="106">
        <f t="shared" si="358"/>
        <v>0</v>
      </c>
      <c r="BC108" s="145"/>
      <c r="BD108" s="106">
        <f t="shared" si="359"/>
        <v>0</v>
      </c>
      <c r="BE108" s="71"/>
      <c r="BF108" s="106">
        <f t="shared" si="360"/>
        <v>0</v>
      </c>
      <c r="BG108" s="91"/>
      <c r="BH108" s="106">
        <f t="shared" si="361"/>
        <v>0</v>
      </c>
      <c r="BI108" s="91"/>
      <c r="BJ108" s="106">
        <f t="shared" si="362"/>
        <v>0</v>
      </c>
      <c r="BK108" s="92"/>
      <c r="BL108" s="106"/>
      <c r="BM108" s="91"/>
      <c r="BN108" s="106">
        <f t="shared" si="363"/>
        <v>0</v>
      </c>
      <c r="BO108" s="91"/>
      <c r="BP108" s="106"/>
      <c r="BQ108" s="71"/>
      <c r="BR108" s="106">
        <f t="shared" si="364"/>
        <v>0</v>
      </c>
      <c r="BS108" s="91"/>
      <c r="BT108" s="106">
        <f t="shared" si="365"/>
        <v>0</v>
      </c>
      <c r="BU108" s="91"/>
      <c r="BV108" s="106">
        <f t="shared" si="366"/>
        <v>0</v>
      </c>
      <c r="BW108" s="91"/>
      <c r="BX108" s="106">
        <f t="shared" si="367"/>
        <v>0</v>
      </c>
      <c r="BY108" s="71"/>
      <c r="BZ108" s="106">
        <f t="shared" si="368"/>
        <v>0</v>
      </c>
      <c r="CA108" s="91"/>
      <c r="CB108" s="106">
        <f t="shared" si="369"/>
        <v>0</v>
      </c>
      <c r="CC108" s="91"/>
      <c r="CD108" s="106">
        <f t="shared" si="370"/>
        <v>0</v>
      </c>
      <c r="CE108" s="71"/>
      <c r="CF108" s="90"/>
      <c r="CG108" s="90"/>
      <c r="CH108" s="90"/>
      <c r="CI108" s="139"/>
      <c r="CJ108" s="139"/>
      <c r="CK108" s="90"/>
      <c r="CL108" s="106">
        <f t="shared" si="371"/>
        <v>0</v>
      </c>
      <c r="CM108" s="95">
        <f t="shared" si="268"/>
        <v>5</v>
      </c>
      <c r="CN108" s="95">
        <f t="shared" si="268"/>
        <v>603906.89158799988</v>
      </c>
      <c r="CO108" s="71">
        <v>0</v>
      </c>
      <c r="CP108" s="72">
        <v>0</v>
      </c>
      <c r="CQ108" s="96">
        <v>5</v>
      </c>
      <c r="CR108" s="96">
        <v>603906.89158799988</v>
      </c>
    </row>
    <row r="109" spans="1:96" s="3" customFormat="1" ht="60" customHeight="1" x14ac:dyDescent="0.25">
      <c r="A109" s="121"/>
      <c r="B109" s="121">
        <v>81</v>
      </c>
      <c r="C109" s="122" t="s">
        <v>264</v>
      </c>
      <c r="D109" s="83" t="s">
        <v>265</v>
      </c>
      <c r="E109" s="84">
        <v>17622</v>
      </c>
      <c r="F109" s="149">
        <v>5.38</v>
      </c>
      <c r="G109" s="218">
        <v>3.8399999999999997E-2</v>
      </c>
      <c r="H109" s="87">
        <v>1</v>
      </c>
      <c r="I109" s="136">
        <v>1.4</v>
      </c>
      <c r="J109" s="136">
        <v>1.68</v>
      </c>
      <c r="K109" s="136">
        <v>2.23</v>
      </c>
      <c r="L109" s="137">
        <v>2.57</v>
      </c>
      <c r="M109" s="90">
        <v>1</v>
      </c>
      <c r="N109" s="106">
        <f t="shared" si="341"/>
        <v>96262.585689600004</v>
      </c>
      <c r="O109" s="91"/>
      <c r="P109" s="106">
        <f t="shared" si="342"/>
        <v>0</v>
      </c>
      <c r="Q109" s="71">
        <v>0</v>
      </c>
      <c r="R109" s="106">
        <f t="shared" si="343"/>
        <v>0</v>
      </c>
      <c r="S109" s="71"/>
      <c r="T109" s="106">
        <f t="shared" si="344"/>
        <v>0</v>
      </c>
      <c r="U109" s="91"/>
      <c r="V109" s="106">
        <f t="shared" si="345"/>
        <v>0</v>
      </c>
      <c r="W109" s="91"/>
      <c r="X109" s="106">
        <f t="shared" si="346"/>
        <v>0</v>
      </c>
      <c r="Y109" s="91"/>
      <c r="Z109" s="106"/>
      <c r="AA109" s="71"/>
      <c r="AB109" s="106">
        <f t="shared" si="347"/>
        <v>0</v>
      </c>
      <c r="AC109" s="91"/>
      <c r="AD109" s="106">
        <f t="shared" si="348"/>
        <v>0</v>
      </c>
      <c r="AE109" s="71"/>
      <c r="AF109" s="106">
        <f t="shared" si="349"/>
        <v>0</v>
      </c>
      <c r="AG109" s="71"/>
      <c r="AH109" s="106">
        <f t="shared" si="350"/>
        <v>0</v>
      </c>
      <c r="AI109" s="91"/>
      <c r="AJ109" s="106">
        <f t="shared" si="351"/>
        <v>0</v>
      </c>
      <c r="AK109" s="91"/>
      <c r="AL109" s="106"/>
      <c r="AM109" s="91"/>
      <c r="AN109" s="106">
        <f t="shared" si="352"/>
        <v>0</v>
      </c>
      <c r="AO109" s="97"/>
      <c r="AP109" s="106">
        <f t="shared" si="353"/>
        <v>0</v>
      </c>
      <c r="AQ109" s="71"/>
      <c r="AR109" s="106">
        <f t="shared" si="354"/>
        <v>0</v>
      </c>
      <c r="AS109" s="91"/>
      <c r="AT109" s="106">
        <f t="shared" si="355"/>
        <v>0</v>
      </c>
      <c r="AU109" s="91"/>
      <c r="AV109" s="106">
        <f t="shared" si="356"/>
        <v>0</v>
      </c>
      <c r="AW109" s="97"/>
      <c r="AX109" s="106"/>
      <c r="AY109" s="91"/>
      <c r="AZ109" s="106">
        <f t="shared" si="357"/>
        <v>0</v>
      </c>
      <c r="BA109" s="90"/>
      <c r="BB109" s="106">
        <f t="shared" si="358"/>
        <v>0</v>
      </c>
      <c r="BC109" s="145"/>
      <c r="BD109" s="106">
        <f t="shared" si="359"/>
        <v>0</v>
      </c>
      <c r="BE109" s="71"/>
      <c r="BF109" s="106">
        <f t="shared" si="360"/>
        <v>0</v>
      </c>
      <c r="BG109" s="91"/>
      <c r="BH109" s="106">
        <f t="shared" si="361"/>
        <v>0</v>
      </c>
      <c r="BI109" s="91"/>
      <c r="BJ109" s="106">
        <f t="shared" si="362"/>
        <v>0</v>
      </c>
      <c r="BK109" s="92"/>
      <c r="BL109" s="106"/>
      <c r="BM109" s="91"/>
      <c r="BN109" s="106">
        <f t="shared" si="363"/>
        <v>0</v>
      </c>
      <c r="BO109" s="91"/>
      <c r="BP109" s="106"/>
      <c r="BQ109" s="71"/>
      <c r="BR109" s="106">
        <f t="shared" si="364"/>
        <v>0</v>
      </c>
      <c r="BS109" s="91"/>
      <c r="BT109" s="106">
        <f t="shared" si="365"/>
        <v>0</v>
      </c>
      <c r="BU109" s="91"/>
      <c r="BV109" s="106">
        <f t="shared" si="366"/>
        <v>0</v>
      </c>
      <c r="BW109" s="91"/>
      <c r="BX109" s="106">
        <f t="shared" si="367"/>
        <v>0</v>
      </c>
      <c r="BY109" s="71"/>
      <c r="BZ109" s="106">
        <f t="shared" si="368"/>
        <v>0</v>
      </c>
      <c r="CA109" s="91"/>
      <c r="CB109" s="106">
        <f t="shared" si="369"/>
        <v>0</v>
      </c>
      <c r="CC109" s="91"/>
      <c r="CD109" s="106">
        <f t="shared" si="370"/>
        <v>0</v>
      </c>
      <c r="CE109" s="71"/>
      <c r="CF109" s="90"/>
      <c r="CG109" s="90"/>
      <c r="CH109" s="90"/>
      <c r="CI109" s="139"/>
      <c r="CJ109" s="139"/>
      <c r="CK109" s="90"/>
      <c r="CL109" s="106">
        <f t="shared" si="371"/>
        <v>0</v>
      </c>
      <c r="CM109" s="95">
        <f t="shared" si="268"/>
        <v>1</v>
      </c>
      <c r="CN109" s="95">
        <f t="shared" si="268"/>
        <v>96262.585689600004</v>
      </c>
      <c r="CO109" s="71">
        <v>3</v>
      </c>
      <c r="CP109" s="72">
        <v>288787.75706880004</v>
      </c>
      <c r="CQ109" s="96">
        <v>4</v>
      </c>
      <c r="CR109" s="96">
        <v>385050.34275840002</v>
      </c>
    </row>
    <row r="110" spans="1:96" s="3" customFormat="1" ht="60" customHeight="1" x14ac:dyDescent="0.25">
      <c r="A110" s="121"/>
      <c r="B110" s="121">
        <v>82</v>
      </c>
      <c r="C110" s="122" t="s">
        <v>266</v>
      </c>
      <c r="D110" s="83" t="s">
        <v>267</v>
      </c>
      <c r="E110" s="84">
        <v>17622</v>
      </c>
      <c r="F110" s="149">
        <v>6.37</v>
      </c>
      <c r="G110" s="218">
        <v>0.1208</v>
      </c>
      <c r="H110" s="87">
        <v>1</v>
      </c>
      <c r="I110" s="136">
        <v>1.4</v>
      </c>
      <c r="J110" s="136">
        <v>1.68</v>
      </c>
      <c r="K110" s="136">
        <v>2.23</v>
      </c>
      <c r="L110" s="137">
        <v>2.57</v>
      </c>
      <c r="M110" s="90">
        <v>13</v>
      </c>
      <c r="N110" s="106">
        <f t="shared" si="341"/>
        <v>1529790.1242624</v>
      </c>
      <c r="O110" s="91"/>
      <c r="P110" s="106">
        <f t="shared" si="342"/>
        <v>0</v>
      </c>
      <c r="Q110" s="71">
        <v>0</v>
      </c>
      <c r="R110" s="106">
        <f t="shared" si="343"/>
        <v>0</v>
      </c>
      <c r="S110" s="71"/>
      <c r="T110" s="106">
        <f t="shared" si="344"/>
        <v>0</v>
      </c>
      <c r="U110" s="91"/>
      <c r="V110" s="106">
        <f t="shared" si="345"/>
        <v>0</v>
      </c>
      <c r="W110" s="91"/>
      <c r="X110" s="106">
        <f t="shared" si="346"/>
        <v>0</v>
      </c>
      <c r="Y110" s="91"/>
      <c r="Z110" s="106"/>
      <c r="AA110" s="71"/>
      <c r="AB110" s="106">
        <f t="shared" si="347"/>
        <v>0</v>
      </c>
      <c r="AC110" s="91"/>
      <c r="AD110" s="106">
        <f t="shared" si="348"/>
        <v>0</v>
      </c>
      <c r="AE110" s="71"/>
      <c r="AF110" s="106">
        <f t="shared" si="349"/>
        <v>0</v>
      </c>
      <c r="AG110" s="71"/>
      <c r="AH110" s="106">
        <f t="shared" si="350"/>
        <v>0</v>
      </c>
      <c r="AI110" s="91"/>
      <c r="AJ110" s="106">
        <f t="shared" si="351"/>
        <v>0</v>
      </c>
      <c r="AK110" s="91"/>
      <c r="AL110" s="106"/>
      <c r="AM110" s="91"/>
      <c r="AN110" s="106">
        <f t="shared" si="352"/>
        <v>0</v>
      </c>
      <c r="AO110" s="97"/>
      <c r="AP110" s="106">
        <f t="shared" si="353"/>
        <v>0</v>
      </c>
      <c r="AQ110" s="71"/>
      <c r="AR110" s="106">
        <f t="shared" si="354"/>
        <v>0</v>
      </c>
      <c r="AS110" s="91"/>
      <c r="AT110" s="106">
        <f t="shared" si="355"/>
        <v>0</v>
      </c>
      <c r="AU110" s="91"/>
      <c r="AV110" s="106">
        <f t="shared" si="356"/>
        <v>0</v>
      </c>
      <c r="AW110" s="97"/>
      <c r="AX110" s="106"/>
      <c r="AY110" s="91"/>
      <c r="AZ110" s="106">
        <f t="shared" si="357"/>
        <v>0</v>
      </c>
      <c r="BA110" s="90"/>
      <c r="BB110" s="106">
        <f t="shared" si="358"/>
        <v>0</v>
      </c>
      <c r="BC110" s="145"/>
      <c r="BD110" s="106">
        <f t="shared" si="359"/>
        <v>0</v>
      </c>
      <c r="BE110" s="71"/>
      <c r="BF110" s="106">
        <f t="shared" si="360"/>
        <v>0</v>
      </c>
      <c r="BG110" s="91"/>
      <c r="BH110" s="106">
        <f t="shared" si="361"/>
        <v>0</v>
      </c>
      <c r="BI110" s="91"/>
      <c r="BJ110" s="106">
        <f t="shared" si="362"/>
        <v>0</v>
      </c>
      <c r="BK110" s="92"/>
      <c r="BL110" s="106"/>
      <c r="BM110" s="91"/>
      <c r="BN110" s="106">
        <f t="shared" si="363"/>
        <v>0</v>
      </c>
      <c r="BO110" s="91"/>
      <c r="BP110" s="106"/>
      <c r="BQ110" s="71"/>
      <c r="BR110" s="106">
        <f t="shared" si="364"/>
        <v>0</v>
      </c>
      <c r="BS110" s="91"/>
      <c r="BT110" s="106">
        <f t="shared" si="365"/>
        <v>0</v>
      </c>
      <c r="BU110" s="91"/>
      <c r="BV110" s="106">
        <f t="shared" si="366"/>
        <v>0</v>
      </c>
      <c r="BW110" s="91"/>
      <c r="BX110" s="106">
        <f t="shared" si="367"/>
        <v>0</v>
      </c>
      <c r="BY110" s="71"/>
      <c r="BZ110" s="106">
        <f t="shared" si="368"/>
        <v>0</v>
      </c>
      <c r="CA110" s="91"/>
      <c r="CB110" s="106">
        <f t="shared" si="369"/>
        <v>0</v>
      </c>
      <c r="CC110" s="91"/>
      <c r="CD110" s="106">
        <f t="shared" si="370"/>
        <v>0</v>
      </c>
      <c r="CE110" s="71"/>
      <c r="CF110" s="90"/>
      <c r="CG110" s="90"/>
      <c r="CH110" s="90"/>
      <c r="CI110" s="139"/>
      <c r="CJ110" s="139"/>
      <c r="CK110" s="90"/>
      <c r="CL110" s="106">
        <f t="shared" si="371"/>
        <v>0</v>
      </c>
      <c r="CM110" s="95">
        <f t="shared" si="268"/>
        <v>13</v>
      </c>
      <c r="CN110" s="95">
        <f t="shared" si="268"/>
        <v>1529790.1242624</v>
      </c>
      <c r="CO110" s="71">
        <v>38</v>
      </c>
      <c r="CP110" s="72">
        <v>4471694.2093823999</v>
      </c>
      <c r="CQ110" s="96">
        <v>51</v>
      </c>
      <c r="CR110" s="96">
        <v>6001484.3336447999</v>
      </c>
    </row>
    <row r="111" spans="1:96" s="3" customFormat="1" ht="60" customHeight="1" x14ac:dyDescent="0.25">
      <c r="A111" s="121"/>
      <c r="B111" s="121">
        <v>83</v>
      </c>
      <c r="C111" s="122" t="s">
        <v>268</v>
      </c>
      <c r="D111" s="83" t="s">
        <v>269</v>
      </c>
      <c r="E111" s="84">
        <v>17622</v>
      </c>
      <c r="F111" s="149">
        <v>8</v>
      </c>
      <c r="G111" s="218">
        <v>0.21110000000000001</v>
      </c>
      <c r="H111" s="87">
        <v>1</v>
      </c>
      <c r="I111" s="136">
        <v>1.4</v>
      </c>
      <c r="J111" s="136">
        <v>1.68</v>
      </c>
      <c r="K111" s="136">
        <v>2.23</v>
      </c>
      <c r="L111" s="137">
        <v>2.57</v>
      </c>
      <c r="M111" s="90">
        <v>20</v>
      </c>
      <c r="N111" s="106">
        <f t="shared" si="341"/>
        <v>3057600.2687999997</v>
      </c>
      <c r="O111" s="91"/>
      <c r="P111" s="106">
        <f t="shared" si="342"/>
        <v>0</v>
      </c>
      <c r="Q111" s="71">
        <v>0</v>
      </c>
      <c r="R111" s="106">
        <f t="shared" si="343"/>
        <v>0</v>
      </c>
      <c r="S111" s="71"/>
      <c r="T111" s="106">
        <f t="shared" si="344"/>
        <v>0</v>
      </c>
      <c r="U111" s="91"/>
      <c r="V111" s="106">
        <f t="shared" si="345"/>
        <v>0</v>
      </c>
      <c r="W111" s="91"/>
      <c r="X111" s="106">
        <f t="shared" si="346"/>
        <v>0</v>
      </c>
      <c r="Y111" s="91"/>
      <c r="Z111" s="106"/>
      <c r="AA111" s="71"/>
      <c r="AB111" s="106">
        <f t="shared" si="347"/>
        <v>0</v>
      </c>
      <c r="AC111" s="91"/>
      <c r="AD111" s="106">
        <f t="shared" si="348"/>
        <v>0</v>
      </c>
      <c r="AE111" s="71"/>
      <c r="AF111" s="106">
        <f t="shared" si="349"/>
        <v>0</v>
      </c>
      <c r="AG111" s="71"/>
      <c r="AH111" s="106">
        <f t="shared" si="350"/>
        <v>0</v>
      </c>
      <c r="AI111" s="91"/>
      <c r="AJ111" s="106">
        <f t="shared" si="351"/>
        <v>0</v>
      </c>
      <c r="AK111" s="91"/>
      <c r="AL111" s="106"/>
      <c r="AM111" s="91"/>
      <c r="AN111" s="106">
        <f t="shared" si="352"/>
        <v>0</v>
      </c>
      <c r="AO111" s="97"/>
      <c r="AP111" s="106">
        <f t="shared" si="353"/>
        <v>0</v>
      </c>
      <c r="AQ111" s="71"/>
      <c r="AR111" s="106">
        <f t="shared" si="354"/>
        <v>0</v>
      </c>
      <c r="AS111" s="91"/>
      <c r="AT111" s="106">
        <f t="shared" si="355"/>
        <v>0</v>
      </c>
      <c r="AU111" s="91"/>
      <c r="AV111" s="106">
        <f t="shared" si="356"/>
        <v>0</v>
      </c>
      <c r="AW111" s="97"/>
      <c r="AX111" s="106"/>
      <c r="AY111" s="91"/>
      <c r="AZ111" s="106">
        <f t="shared" si="357"/>
        <v>0</v>
      </c>
      <c r="BA111" s="90"/>
      <c r="BB111" s="106">
        <f t="shared" si="358"/>
        <v>0</v>
      </c>
      <c r="BC111" s="145"/>
      <c r="BD111" s="106">
        <f t="shared" si="359"/>
        <v>0</v>
      </c>
      <c r="BE111" s="71"/>
      <c r="BF111" s="106">
        <f t="shared" si="360"/>
        <v>0</v>
      </c>
      <c r="BG111" s="91"/>
      <c r="BH111" s="106">
        <f t="shared" si="361"/>
        <v>0</v>
      </c>
      <c r="BI111" s="91"/>
      <c r="BJ111" s="106">
        <f t="shared" si="362"/>
        <v>0</v>
      </c>
      <c r="BK111" s="92"/>
      <c r="BL111" s="106"/>
      <c r="BM111" s="91"/>
      <c r="BN111" s="106">
        <f t="shared" si="363"/>
        <v>0</v>
      </c>
      <c r="BO111" s="91"/>
      <c r="BP111" s="106"/>
      <c r="BQ111" s="71"/>
      <c r="BR111" s="106">
        <f t="shared" si="364"/>
        <v>0</v>
      </c>
      <c r="BS111" s="91"/>
      <c r="BT111" s="106">
        <f t="shared" si="365"/>
        <v>0</v>
      </c>
      <c r="BU111" s="91"/>
      <c r="BV111" s="106">
        <f t="shared" si="366"/>
        <v>0</v>
      </c>
      <c r="BW111" s="91"/>
      <c r="BX111" s="106">
        <f t="shared" si="367"/>
        <v>0</v>
      </c>
      <c r="BY111" s="71"/>
      <c r="BZ111" s="106">
        <f t="shared" si="368"/>
        <v>0</v>
      </c>
      <c r="CA111" s="91"/>
      <c r="CB111" s="106">
        <f t="shared" si="369"/>
        <v>0</v>
      </c>
      <c r="CC111" s="91"/>
      <c r="CD111" s="106">
        <f t="shared" si="370"/>
        <v>0</v>
      </c>
      <c r="CE111" s="71"/>
      <c r="CF111" s="90"/>
      <c r="CG111" s="90"/>
      <c r="CH111" s="90"/>
      <c r="CI111" s="139"/>
      <c r="CJ111" s="139"/>
      <c r="CK111" s="90"/>
      <c r="CL111" s="106">
        <f t="shared" si="371"/>
        <v>0</v>
      </c>
      <c r="CM111" s="95">
        <f t="shared" si="268"/>
        <v>20</v>
      </c>
      <c r="CN111" s="95">
        <f t="shared" si="268"/>
        <v>3057600.2687999997</v>
      </c>
      <c r="CO111" s="71">
        <v>63</v>
      </c>
      <c r="CP111" s="72">
        <v>9631440.8467199989</v>
      </c>
      <c r="CQ111" s="96">
        <v>83</v>
      </c>
      <c r="CR111" s="96">
        <v>12689041.115519999</v>
      </c>
    </row>
    <row r="112" spans="1:96" s="3" customFormat="1" ht="60" customHeight="1" x14ac:dyDescent="0.25">
      <c r="A112" s="121"/>
      <c r="B112" s="121">
        <v>84</v>
      </c>
      <c r="C112" s="122" t="s">
        <v>270</v>
      </c>
      <c r="D112" s="83" t="s">
        <v>271</v>
      </c>
      <c r="E112" s="84">
        <v>17622</v>
      </c>
      <c r="F112" s="149">
        <v>10.27</v>
      </c>
      <c r="G112" s="218">
        <v>0.28960000000000002</v>
      </c>
      <c r="H112" s="87">
        <v>1</v>
      </c>
      <c r="I112" s="136">
        <v>1.4</v>
      </c>
      <c r="J112" s="136">
        <v>1.68</v>
      </c>
      <c r="K112" s="136">
        <v>2.23</v>
      </c>
      <c r="L112" s="137">
        <v>2.57</v>
      </c>
      <c r="M112" s="90">
        <v>6</v>
      </c>
      <c r="N112" s="106">
        <f t="shared" si="341"/>
        <v>1211654.5474175997</v>
      </c>
      <c r="O112" s="91"/>
      <c r="P112" s="106">
        <f t="shared" si="342"/>
        <v>0</v>
      </c>
      <c r="Q112" s="71">
        <v>0</v>
      </c>
      <c r="R112" s="106">
        <f t="shared" si="343"/>
        <v>0</v>
      </c>
      <c r="S112" s="71"/>
      <c r="T112" s="106">
        <f t="shared" si="344"/>
        <v>0</v>
      </c>
      <c r="U112" s="91"/>
      <c r="V112" s="106">
        <f t="shared" si="345"/>
        <v>0</v>
      </c>
      <c r="W112" s="91"/>
      <c r="X112" s="106">
        <f t="shared" si="346"/>
        <v>0</v>
      </c>
      <c r="Y112" s="91"/>
      <c r="Z112" s="106"/>
      <c r="AA112" s="71"/>
      <c r="AB112" s="106">
        <f t="shared" si="347"/>
        <v>0</v>
      </c>
      <c r="AC112" s="91"/>
      <c r="AD112" s="106">
        <f t="shared" si="348"/>
        <v>0</v>
      </c>
      <c r="AE112" s="71"/>
      <c r="AF112" s="106">
        <f t="shared" si="349"/>
        <v>0</v>
      </c>
      <c r="AG112" s="71"/>
      <c r="AH112" s="106">
        <f t="shared" si="350"/>
        <v>0</v>
      </c>
      <c r="AI112" s="91"/>
      <c r="AJ112" s="106">
        <f t="shared" si="351"/>
        <v>0</v>
      </c>
      <c r="AK112" s="91"/>
      <c r="AL112" s="106"/>
      <c r="AM112" s="91"/>
      <c r="AN112" s="106">
        <f t="shared" si="352"/>
        <v>0</v>
      </c>
      <c r="AO112" s="97"/>
      <c r="AP112" s="106">
        <f t="shared" si="353"/>
        <v>0</v>
      </c>
      <c r="AQ112" s="71"/>
      <c r="AR112" s="106">
        <f t="shared" si="354"/>
        <v>0</v>
      </c>
      <c r="AS112" s="91"/>
      <c r="AT112" s="106">
        <f t="shared" si="355"/>
        <v>0</v>
      </c>
      <c r="AU112" s="91"/>
      <c r="AV112" s="106">
        <f t="shared" si="356"/>
        <v>0</v>
      </c>
      <c r="AW112" s="97"/>
      <c r="AX112" s="106"/>
      <c r="AY112" s="91"/>
      <c r="AZ112" s="106">
        <f t="shared" si="357"/>
        <v>0</v>
      </c>
      <c r="BA112" s="90"/>
      <c r="BB112" s="106">
        <f t="shared" si="358"/>
        <v>0</v>
      </c>
      <c r="BC112" s="145"/>
      <c r="BD112" s="106">
        <f t="shared" si="359"/>
        <v>0</v>
      </c>
      <c r="BE112" s="71"/>
      <c r="BF112" s="106">
        <f t="shared" si="360"/>
        <v>0</v>
      </c>
      <c r="BG112" s="91"/>
      <c r="BH112" s="106">
        <f t="shared" si="361"/>
        <v>0</v>
      </c>
      <c r="BI112" s="91"/>
      <c r="BJ112" s="106">
        <f t="shared" si="362"/>
        <v>0</v>
      </c>
      <c r="BK112" s="92"/>
      <c r="BL112" s="106"/>
      <c r="BM112" s="91"/>
      <c r="BN112" s="106">
        <f t="shared" si="363"/>
        <v>0</v>
      </c>
      <c r="BO112" s="91"/>
      <c r="BP112" s="106"/>
      <c r="BQ112" s="71"/>
      <c r="BR112" s="106">
        <f t="shared" si="364"/>
        <v>0</v>
      </c>
      <c r="BS112" s="91"/>
      <c r="BT112" s="106">
        <f t="shared" si="365"/>
        <v>0</v>
      </c>
      <c r="BU112" s="91"/>
      <c r="BV112" s="106">
        <f t="shared" si="366"/>
        <v>0</v>
      </c>
      <c r="BW112" s="91"/>
      <c r="BX112" s="106">
        <f t="shared" si="367"/>
        <v>0</v>
      </c>
      <c r="BY112" s="71"/>
      <c r="BZ112" s="106">
        <f t="shared" si="368"/>
        <v>0</v>
      </c>
      <c r="CA112" s="91"/>
      <c r="CB112" s="106">
        <f t="shared" si="369"/>
        <v>0</v>
      </c>
      <c r="CC112" s="91"/>
      <c r="CD112" s="106">
        <f t="shared" si="370"/>
        <v>0</v>
      </c>
      <c r="CE112" s="71"/>
      <c r="CF112" s="90"/>
      <c r="CG112" s="90"/>
      <c r="CH112" s="90"/>
      <c r="CI112" s="139"/>
      <c r="CJ112" s="139"/>
      <c r="CK112" s="90"/>
      <c r="CL112" s="106">
        <f t="shared" si="371"/>
        <v>0</v>
      </c>
      <c r="CM112" s="95">
        <f t="shared" si="268"/>
        <v>6</v>
      </c>
      <c r="CN112" s="95">
        <f t="shared" si="268"/>
        <v>1211654.5474175997</v>
      </c>
      <c r="CO112" s="71">
        <v>27</v>
      </c>
      <c r="CP112" s="72">
        <v>5452445.4633791996</v>
      </c>
      <c r="CQ112" s="96">
        <v>33</v>
      </c>
      <c r="CR112" s="96">
        <v>6664100.0107967993</v>
      </c>
    </row>
    <row r="113" spans="1:96" s="3" customFormat="1" ht="60" customHeight="1" x14ac:dyDescent="0.25">
      <c r="A113" s="121"/>
      <c r="B113" s="121">
        <v>85</v>
      </c>
      <c r="C113" s="122" t="s">
        <v>272</v>
      </c>
      <c r="D113" s="83" t="s">
        <v>273</v>
      </c>
      <c r="E113" s="84">
        <v>17622</v>
      </c>
      <c r="F113" s="149">
        <v>21.72</v>
      </c>
      <c r="G113" s="218">
        <v>9.4999999999999998E-3</v>
      </c>
      <c r="H113" s="87">
        <v>1</v>
      </c>
      <c r="I113" s="136">
        <v>1.4</v>
      </c>
      <c r="J113" s="136">
        <v>1.68</v>
      </c>
      <c r="K113" s="136">
        <v>2.23</v>
      </c>
      <c r="L113" s="137">
        <v>2.57</v>
      </c>
      <c r="M113" s="97">
        <v>0</v>
      </c>
      <c r="N113" s="106">
        <f t="shared" si="341"/>
        <v>0</v>
      </c>
      <c r="O113" s="91"/>
      <c r="P113" s="106">
        <f t="shared" si="342"/>
        <v>0</v>
      </c>
      <c r="Q113" s="71">
        <v>0</v>
      </c>
      <c r="R113" s="106">
        <f t="shared" si="343"/>
        <v>0</v>
      </c>
      <c r="S113" s="71"/>
      <c r="T113" s="106">
        <f t="shared" si="344"/>
        <v>0</v>
      </c>
      <c r="U113" s="91"/>
      <c r="V113" s="106">
        <f t="shared" si="345"/>
        <v>0</v>
      </c>
      <c r="W113" s="91"/>
      <c r="X113" s="106">
        <f t="shared" si="346"/>
        <v>0</v>
      </c>
      <c r="Y113" s="91"/>
      <c r="Z113" s="106"/>
      <c r="AA113" s="71"/>
      <c r="AB113" s="106">
        <f t="shared" si="347"/>
        <v>0</v>
      </c>
      <c r="AC113" s="71">
        <v>3</v>
      </c>
      <c r="AD113" s="106">
        <f t="shared" si="348"/>
        <v>1155667.2118992002</v>
      </c>
      <c r="AE113" s="71"/>
      <c r="AF113" s="106">
        <f t="shared" si="349"/>
        <v>0</v>
      </c>
      <c r="AG113" s="71"/>
      <c r="AH113" s="106">
        <f t="shared" si="350"/>
        <v>0</v>
      </c>
      <c r="AI113" s="91"/>
      <c r="AJ113" s="106">
        <f t="shared" si="351"/>
        <v>0</v>
      </c>
      <c r="AK113" s="91"/>
      <c r="AL113" s="106"/>
      <c r="AM113" s="91"/>
      <c r="AN113" s="106">
        <f t="shared" si="352"/>
        <v>0</v>
      </c>
      <c r="AO113" s="97"/>
      <c r="AP113" s="106">
        <f t="shared" si="353"/>
        <v>0</v>
      </c>
      <c r="AQ113" s="71"/>
      <c r="AR113" s="106">
        <f t="shared" si="354"/>
        <v>0</v>
      </c>
      <c r="AS113" s="91"/>
      <c r="AT113" s="106">
        <f t="shared" si="355"/>
        <v>0</v>
      </c>
      <c r="AU113" s="91"/>
      <c r="AV113" s="106">
        <f t="shared" si="356"/>
        <v>0</v>
      </c>
      <c r="AW113" s="97"/>
      <c r="AX113" s="106"/>
      <c r="AY113" s="91"/>
      <c r="AZ113" s="106">
        <f t="shared" si="357"/>
        <v>0</v>
      </c>
      <c r="BA113" s="90"/>
      <c r="BB113" s="106">
        <f t="shared" si="358"/>
        <v>0</v>
      </c>
      <c r="BC113" s="145"/>
      <c r="BD113" s="106">
        <f t="shared" si="359"/>
        <v>0</v>
      </c>
      <c r="BE113" s="71"/>
      <c r="BF113" s="106">
        <f t="shared" si="360"/>
        <v>0</v>
      </c>
      <c r="BG113" s="91"/>
      <c r="BH113" s="106">
        <f t="shared" si="361"/>
        <v>0</v>
      </c>
      <c r="BI113" s="91"/>
      <c r="BJ113" s="106">
        <f t="shared" si="362"/>
        <v>0</v>
      </c>
      <c r="BK113" s="92"/>
      <c r="BL113" s="106"/>
      <c r="BM113" s="91"/>
      <c r="BN113" s="106">
        <f t="shared" si="363"/>
        <v>0</v>
      </c>
      <c r="BO113" s="91"/>
      <c r="BP113" s="106"/>
      <c r="BQ113" s="71"/>
      <c r="BR113" s="106">
        <f t="shared" si="364"/>
        <v>0</v>
      </c>
      <c r="BS113" s="91"/>
      <c r="BT113" s="106">
        <f t="shared" si="365"/>
        <v>0</v>
      </c>
      <c r="BU113" s="91"/>
      <c r="BV113" s="106">
        <f t="shared" si="366"/>
        <v>0</v>
      </c>
      <c r="BW113" s="91"/>
      <c r="BX113" s="106">
        <f t="shared" si="367"/>
        <v>0</v>
      </c>
      <c r="BY113" s="71"/>
      <c r="BZ113" s="106">
        <f t="shared" si="368"/>
        <v>0</v>
      </c>
      <c r="CA113" s="91"/>
      <c r="CB113" s="106">
        <f t="shared" si="369"/>
        <v>0</v>
      </c>
      <c r="CC113" s="91"/>
      <c r="CD113" s="106">
        <f t="shared" si="370"/>
        <v>0</v>
      </c>
      <c r="CE113" s="71"/>
      <c r="CF113" s="90"/>
      <c r="CG113" s="90"/>
      <c r="CH113" s="90"/>
      <c r="CI113" s="139"/>
      <c r="CJ113" s="139"/>
      <c r="CK113" s="90"/>
      <c r="CL113" s="106">
        <f t="shared" si="371"/>
        <v>0</v>
      </c>
      <c r="CM113" s="95">
        <f t="shared" si="268"/>
        <v>3</v>
      </c>
      <c r="CN113" s="95">
        <f t="shared" si="268"/>
        <v>1155667.2118992002</v>
      </c>
      <c r="CO113" s="71">
        <v>0</v>
      </c>
      <c r="CP113" s="72">
        <v>0</v>
      </c>
      <c r="CQ113" s="96">
        <v>3</v>
      </c>
      <c r="CR113" s="96">
        <v>1155667.2118992002</v>
      </c>
    </row>
    <row r="114" spans="1:96" s="3" customFormat="1" ht="60" customHeight="1" x14ac:dyDescent="0.25">
      <c r="A114" s="121"/>
      <c r="B114" s="121">
        <v>86</v>
      </c>
      <c r="C114" s="122" t="s">
        <v>274</v>
      </c>
      <c r="D114" s="83" t="s">
        <v>275</v>
      </c>
      <c r="E114" s="84">
        <v>17622</v>
      </c>
      <c r="F114" s="149">
        <v>22.58</v>
      </c>
      <c r="G114" s="218">
        <v>3.0599999999999999E-2</v>
      </c>
      <c r="H114" s="87">
        <v>1</v>
      </c>
      <c r="I114" s="136">
        <v>1.4</v>
      </c>
      <c r="J114" s="136">
        <v>1.68</v>
      </c>
      <c r="K114" s="136">
        <v>2.23</v>
      </c>
      <c r="L114" s="137">
        <v>2.57</v>
      </c>
      <c r="M114" s="90">
        <v>27</v>
      </c>
      <c r="N114" s="106">
        <f t="shared" si="341"/>
        <v>10874928.0850848</v>
      </c>
      <c r="O114" s="91"/>
      <c r="P114" s="106">
        <f t="shared" si="342"/>
        <v>0</v>
      </c>
      <c r="Q114" s="71">
        <v>0</v>
      </c>
      <c r="R114" s="106">
        <f t="shared" si="343"/>
        <v>0</v>
      </c>
      <c r="S114" s="71"/>
      <c r="T114" s="106">
        <f t="shared" si="344"/>
        <v>0</v>
      </c>
      <c r="U114" s="91"/>
      <c r="V114" s="106">
        <f t="shared" si="345"/>
        <v>0</v>
      </c>
      <c r="W114" s="91"/>
      <c r="X114" s="106">
        <f t="shared" si="346"/>
        <v>0</v>
      </c>
      <c r="Y114" s="91"/>
      <c r="Z114" s="106"/>
      <c r="AA114" s="71"/>
      <c r="AB114" s="106">
        <f t="shared" si="347"/>
        <v>0</v>
      </c>
      <c r="AC114" s="91"/>
      <c r="AD114" s="106">
        <f t="shared" si="348"/>
        <v>0</v>
      </c>
      <c r="AE114" s="71"/>
      <c r="AF114" s="106">
        <f t="shared" si="349"/>
        <v>0</v>
      </c>
      <c r="AG114" s="71"/>
      <c r="AH114" s="106">
        <f t="shared" si="350"/>
        <v>0</v>
      </c>
      <c r="AI114" s="91"/>
      <c r="AJ114" s="106">
        <f t="shared" si="351"/>
        <v>0</v>
      </c>
      <c r="AK114" s="91"/>
      <c r="AL114" s="106"/>
      <c r="AM114" s="91"/>
      <c r="AN114" s="106">
        <f t="shared" si="352"/>
        <v>0</v>
      </c>
      <c r="AO114" s="97"/>
      <c r="AP114" s="106">
        <f t="shared" si="353"/>
        <v>0</v>
      </c>
      <c r="AQ114" s="71"/>
      <c r="AR114" s="106">
        <f t="shared" si="354"/>
        <v>0</v>
      </c>
      <c r="AS114" s="91"/>
      <c r="AT114" s="106">
        <f t="shared" si="355"/>
        <v>0</v>
      </c>
      <c r="AU114" s="91"/>
      <c r="AV114" s="106">
        <f t="shared" si="356"/>
        <v>0</v>
      </c>
      <c r="AW114" s="97"/>
      <c r="AX114" s="106"/>
      <c r="AY114" s="91"/>
      <c r="AZ114" s="106">
        <f t="shared" si="357"/>
        <v>0</v>
      </c>
      <c r="BA114" s="90"/>
      <c r="BB114" s="106">
        <f t="shared" si="358"/>
        <v>0</v>
      </c>
      <c r="BC114" s="145"/>
      <c r="BD114" s="106">
        <f t="shared" si="359"/>
        <v>0</v>
      </c>
      <c r="BE114" s="71"/>
      <c r="BF114" s="106">
        <f t="shared" si="360"/>
        <v>0</v>
      </c>
      <c r="BG114" s="91"/>
      <c r="BH114" s="106">
        <f t="shared" si="361"/>
        <v>0</v>
      </c>
      <c r="BI114" s="91"/>
      <c r="BJ114" s="106">
        <f t="shared" si="362"/>
        <v>0</v>
      </c>
      <c r="BK114" s="92"/>
      <c r="BL114" s="106"/>
      <c r="BM114" s="91"/>
      <c r="BN114" s="106">
        <f t="shared" si="363"/>
        <v>0</v>
      </c>
      <c r="BO114" s="91"/>
      <c r="BP114" s="106"/>
      <c r="BQ114" s="71"/>
      <c r="BR114" s="106">
        <f t="shared" si="364"/>
        <v>0</v>
      </c>
      <c r="BS114" s="91"/>
      <c r="BT114" s="106">
        <f t="shared" si="365"/>
        <v>0</v>
      </c>
      <c r="BU114" s="91"/>
      <c r="BV114" s="106">
        <f t="shared" si="366"/>
        <v>0</v>
      </c>
      <c r="BW114" s="91"/>
      <c r="BX114" s="106">
        <f t="shared" si="367"/>
        <v>0</v>
      </c>
      <c r="BY114" s="71"/>
      <c r="BZ114" s="106">
        <f t="shared" si="368"/>
        <v>0</v>
      </c>
      <c r="CA114" s="91"/>
      <c r="CB114" s="106">
        <f t="shared" si="369"/>
        <v>0</v>
      </c>
      <c r="CC114" s="91"/>
      <c r="CD114" s="106">
        <f t="shared" si="370"/>
        <v>0</v>
      </c>
      <c r="CE114" s="71"/>
      <c r="CF114" s="90"/>
      <c r="CG114" s="90"/>
      <c r="CH114" s="90"/>
      <c r="CI114" s="139"/>
      <c r="CJ114" s="139"/>
      <c r="CK114" s="90"/>
      <c r="CL114" s="106">
        <f t="shared" si="371"/>
        <v>0</v>
      </c>
      <c r="CM114" s="95">
        <f t="shared" si="268"/>
        <v>27</v>
      </c>
      <c r="CN114" s="95">
        <f t="shared" si="268"/>
        <v>10874928.0850848</v>
      </c>
      <c r="CO114" s="71">
        <v>71</v>
      </c>
      <c r="CP114" s="72">
        <v>28597033.112630397</v>
      </c>
      <c r="CQ114" s="96">
        <v>98</v>
      </c>
      <c r="CR114" s="96">
        <v>39471961.197715193</v>
      </c>
    </row>
    <row r="115" spans="1:96" s="3" customFormat="1" ht="60" customHeight="1" x14ac:dyDescent="0.25">
      <c r="A115" s="121"/>
      <c r="B115" s="121">
        <v>87</v>
      </c>
      <c r="C115" s="122" t="s">
        <v>276</v>
      </c>
      <c r="D115" s="83" t="s">
        <v>277</v>
      </c>
      <c r="E115" s="84">
        <v>17622</v>
      </c>
      <c r="F115" s="149">
        <v>24.6</v>
      </c>
      <c r="G115" s="218">
        <v>7.4399999999999994E-2</v>
      </c>
      <c r="H115" s="87">
        <v>1</v>
      </c>
      <c r="I115" s="136">
        <v>1.4</v>
      </c>
      <c r="J115" s="136">
        <v>1.68</v>
      </c>
      <c r="K115" s="136">
        <v>2.23</v>
      </c>
      <c r="L115" s="137">
        <v>2.57</v>
      </c>
      <c r="M115" s="90">
        <v>6</v>
      </c>
      <c r="N115" s="106">
        <f t="shared" si="341"/>
        <v>2678413.1742720003</v>
      </c>
      <c r="O115" s="91"/>
      <c r="P115" s="106">
        <f t="shared" si="342"/>
        <v>0</v>
      </c>
      <c r="Q115" s="71">
        <v>0</v>
      </c>
      <c r="R115" s="106">
        <f t="shared" si="343"/>
        <v>0</v>
      </c>
      <c r="S115" s="71"/>
      <c r="T115" s="106">
        <f t="shared" si="344"/>
        <v>0</v>
      </c>
      <c r="U115" s="91"/>
      <c r="V115" s="106">
        <f t="shared" si="345"/>
        <v>0</v>
      </c>
      <c r="W115" s="91"/>
      <c r="X115" s="106">
        <f t="shared" si="346"/>
        <v>0</v>
      </c>
      <c r="Y115" s="91"/>
      <c r="Z115" s="106"/>
      <c r="AA115" s="71"/>
      <c r="AB115" s="106">
        <f t="shared" si="347"/>
        <v>0</v>
      </c>
      <c r="AC115" s="91"/>
      <c r="AD115" s="106">
        <f t="shared" si="348"/>
        <v>0</v>
      </c>
      <c r="AE115" s="71"/>
      <c r="AF115" s="106">
        <f t="shared" si="349"/>
        <v>0</v>
      </c>
      <c r="AG115" s="71"/>
      <c r="AH115" s="106">
        <f t="shared" si="350"/>
        <v>0</v>
      </c>
      <c r="AI115" s="91"/>
      <c r="AJ115" s="106">
        <f t="shared" si="351"/>
        <v>0</v>
      </c>
      <c r="AK115" s="91"/>
      <c r="AL115" s="106"/>
      <c r="AM115" s="91"/>
      <c r="AN115" s="106">
        <f t="shared" si="352"/>
        <v>0</v>
      </c>
      <c r="AO115" s="97"/>
      <c r="AP115" s="106">
        <f t="shared" si="353"/>
        <v>0</v>
      </c>
      <c r="AQ115" s="71"/>
      <c r="AR115" s="106">
        <f t="shared" si="354"/>
        <v>0</v>
      </c>
      <c r="AS115" s="91"/>
      <c r="AT115" s="106">
        <f t="shared" si="355"/>
        <v>0</v>
      </c>
      <c r="AU115" s="91"/>
      <c r="AV115" s="106">
        <f t="shared" si="356"/>
        <v>0</v>
      </c>
      <c r="AW115" s="97"/>
      <c r="AX115" s="106"/>
      <c r="AY115" s="91"/>
      <c r="AZ115" s="106">
        <f t="shared" si="357"/>
        <v>0</v>
      </c>
      <c r="BA115" s="90"/>
      <c r="BB115" s="106">
        <f t="shared" si="358"/>
        <v>0</v>
      </c>
      <c r="BC115" s="145"/>
      <c r="BD115" s="106">
        <f t="shared" si="359"/>
        <v>0</v>
      </c>
      <c r="BE115" s="71"/>
      <c r="BF115" s="106">
        <f t="shared" si="360"/>
        <v>0</v>
      </c>
      <c r="BG115" s="91"/>
      <c r="BH115" s="106">
        <f t="shared" si="361"/>
        <v>0</v>
      </c>
      <c r="BI115" s="91"/>
      <c r="BJ115" s="106">
        <f t="shared" si="362"/>
        <v>0</v>
      </c>
      <c r="BK115" s="92"/>
      <c r="BL115" s="106"/>
      <c r="BM115" s="91"/>
      <c r="BN115" s="106">
        <f t="shared" si="363"/>
        <v>0</v>
      </c>
      <c r="BO115" s="91"/>
      <c r="BP115" s="106"/>
      <c r="BQ115" s="71"/>
      <c r="BR115" s="106">
        <f t="shared" si="364"/>
        <v>0</v>
      </c>
      <c r="BS115" s="91"/>
      <c r="BT115" s="106">
        <f t="shared" si="365"/>
        <v>0</v>
      </c>
      <c r="BU115" s="91"/>
      <c r="BV115" s="106">
        <f t="shared" si="366"/>
        <v>0</v>
      </c>
      <c r="BW115" s="91"/>
      <c r="BX115" s="106">
        <f t="shared" si="367"/>
        <v>0</v>
      </c>
      <c r="BY115" s="71"/>
      <c r="BZ115" s="106">
        <f t="shared" si="368"/>
        <v>0</v>
      </c>
      <c r="CA115" s="91"/>
      <c r="CB115" s="106">
        <f t="shared" si="369"/>
        <v>0</v>
      </c>
      <c r="CC115" s="91"/>
      <c r="CD115" s="106">
        <f t="shared" si="370"/>
        <v>0</v>
      </c>
      <c r="CE115" s="71"/>
      <c r="CF115" s="90"/>
      <c r="CG115" s="90"/>
      <c r="CH115" s="90"/>
      <c r="CI115" s="139"/>
      <c r="CJ115" s="139"/>
      <c r="CK115" s="90"/>
      <c r="CL115" s="106">
        <f t="shared" si="371"/>
        <v>0</v>
      </c>
      <c r="CM115" s="95">
        <f t="shared" si="268"/>
        <v>6</v>
      </c>
      <c r="CN115" s="95">
        <f t="shared" si="268"/>
        <v>2678413.1742720003</v>
      </c>
      <c r="CO115" s="71">
        <v>6</v>
      </c>
      <c r="CP115" s="72">
        <v>2678413.1742720003</v>
      </c>
      <c r="CQ115" s="96">
        <v>12</v>
      </c>
      <c r="CR115" s="96">
        <v>5356826.3485440006</v>
      </c>
    </row>
    <row r="116" spans="1:96" s="3" customFormat="1" ht="60" customHeight="1" x14ac:dyDescent="0.25">
      <c r="A116" s="121"/>
      <c r="B116" s="121">
        <v>88</v>
      </c>
      <c r="C116" s="122" t="s">
        <v>278</v>
      </c>
      <c r="D116" s="83" t="s">
        <v>279</v>
      </c>
      <c r="E116" s="84">
        <v>17622</v>
      </c>
      <c r="F116" s="149">
        <v>26.75</v>
      </c>
      <c r="G116" s="218">
        <v>0.114</v>
      </c>
      <c r="H116" s="87">
        <v>1</v>
      </c>
      <c r="I116" s="136">
        <v>1.4</v>
      </c>
      <c r="J116" s="136">
        <v>1.68</v>
      </c>
      <c r="K116" s="136">
        <v>2.23</v>
      </c>
      <c r="L116" s="137">
        <v>2.57</v>
      </c>
      <c r="M116" s="90">
        <v>1</v>
      </c>
      <c r="N116" s="106">
        <f t="shared" si="341"/>
        <v>492883.81560000003</v>
      </c>
      <c r="O116" s="91">
        <v>0</v>
      </c>
      <c r="P116" s="106">
        <f t="shared" si="342"/>
        <v>0</v>
      </c>
      <c r="Q116" s="71">
        <v>0</v>
      </c>
      <c r="R116" s="106">
        <f t="shared" si="343"/>
        <v>0</v>
      </c>
      <c r="S116" s="71">
        <v>0</v>
      </c>
      <c r="T116" s="106">
        <f t="shared" si="344"/>
        <v>0</v>
      </c>
      <c r="U116" s="91">
        <v>0</v>
      </c>
      <c r="V116" s="106">
        <f t="shared" si="345"/>
        <v>0</v>
      </c>
      <c r="W116" s="91"/>
      <c r="X116" s="106">
        <f t="shared" si="346"/>
        <v>0</v>
      </c>
      <c r="Y116" s="91">
        <v>0</v>
      </c>
      <c r="Z116" s="106"/>
      <c r="AA116" s="71">
        <v>0</v>
      </c>
      <c r="AB116" s="106">
        <f t="shared" si="347"/>
        <v>0</v>
      </c>
      <c r="AC116" s="91">
        <v>0</v>
      </c>
      <c r="AD116" s="106">
        <f t="shared" si="348"/>
        <v>0</v>
      </c>
      <c r="AE116" s="71">
        <v>0</v>
      </c>
      <c r="AF116" s="106">
        <f t="shared" si="349"/>
        <v>0</v>
      </c>
      <c r="AG116" s="71"/>
      <c r="AH116" s="106">
        <f t="shared" si="350"/>
        <v>0</v>
      </c>
      <c r="AI116" s="91">
        <v>0</v>
      </c>
      <c r="AJ116" s="106">
        <f t="shared" si="351"/>
        <v>0</v>
      </c>
      <c r="AK116" s="91"/>
      <c r="AL116" s="106"/>
      <c r="AM116" s="91"/>
      <c r="AN116" s="106">
        <f t="shared" si="352"/>
        <v>0</v>
      </c>
      <c r="AO116" s="97"/>
      <c r="AP116" s="106">
        <f t="shared" si="353"/>
        <v>0</v>
      </c>
      <c r="AQ116" s="71">
        <v>0</v>
      </c>
      <c r="AR116" s="106">
        <f t="shared" si="354"/>
        <v>0</v>
      </c>
      <c r="AS116" s="91">
        <v>0</v>
      </c>
      <c r="AT116" s="106">
        <f t="shared" si="355"/>
        <v>0</v>
      </c>
      <c r="AU116" s="91">
        <v>0</v>
      </c>
      <c r="AV116" s="106">
        <f t="shared" si="356"/>
        <v>0</v>
      </c>
      <c r="AW116" s="97"/>
      <c r="AX116" s="106"/>
      <c r="AY116" s="91"/>
      <c r="AZ116" s="106">
        <f t="shared" si="357"/>
        <v>0</v>
      </c>
      <c r="BA116" s="90"/>
      <c r="BB116" s="106">
        <f t="shared" si="358"/>
        <v>0</v>
      </c>
      <c r="BC116" s="145">
        <v>0</v>
      </c>
      <c r="BD116" s="106">
        <f t="shared" si="359"/>
        <v>0</v>
      </c>
      <c r="BE116" s="71">
        <v>0</v>
      </c>
      <c r="BF116" s="106">
        <f t="shared" si="360"/>
        <v>0</v>
      </c>
      <c r="BG116" s="91">
        <v>0</v>
      </c>
      <c r="BH116" s="106">
        <f t="shared" si="361"/>
        <v>0</v>
      </c>
      <c r="BI116" s="91">
        <v>0</v>
      </c>
      <c r="BJ116" s="106">
        <f t="shared" si="362"/>
        <v>0</v>
      </c>
      <c r="BK116" s="92"/>
      <c r="BL116" s="106"/>
      <c r="BM116" s="91">
        <v>0</v>
      </c>
      <c r="BN116" s="106">
        <f t="shared" si="363"/>
        <v>0</v>
      </c>
      <c r="BO116" s="91">
        <v>0</v>
      </c>
      <c r="BP116" s="106"/>
      <c r="BQ116" s="71">
        <v>0</v>
      </c>
      <c r="BR116" s="106">
        <f t="shared" si="364"/>
        <v>0</v>
      </c>
      <c r="BS116" s="91">
        <v>0</v>
      </c>
      <c r="BT116" s="106">
        <f t="shared" si="365"/>
        <v>0</v>
      </c>
      <c r="BU116" s="91"/>
      <c r="BV116" s="106">
        <f t="shared" si="366"/>
        <v>0</v>
      </c>
      <c r="BW116" s="91"/>
      <c r="BX116" s="106">
        <f t="shared" si="367"/>
        <v>0</v>
      </c>
      <c r="BY116" s="71"/>
      <c r="BZ116" s="106">
        <f t="shared" si="368"/>
        <v>0</v>
      </c>
      <c r="CA116" s="91">
        <v>0</v>
      </c>
      <c r="CB116" s="106">
        <f t="shared" si="369"/>
        <v>0</v>
      </c>
      <c r="CC116" s="91">
        <v>0</v>
      </c>
      <c r="CD116" s="106">
        <f t="shared" si="370"/>
        <v>0</v>
      </c>
      <c r="CE116" s="71"/>
      <c r="CF116" s="90"/>
      <c r="CG116" s="90"/>
      <c r="CH116" s="90"/>
      <c r="CI116" s="139"/>
      <c r="CJ116" s="139"/>
      <c r="CK116" s="90"/>
      <c r="CL116" s="106">
        <f t="shared" si="371"/>
        <v>0</v>
      </c>
      <c r="CM116" s="95">
        <f t="shared" ref="CM116:CN139" si="372">SUM(O116+M116+Q116+S116+Y116+W116+U116+AC116+AA116+AE116+BA116+BE116+AG116+AO116+AQ116+BO116+BQ116+BM116+BS116+BU116+BI116+AI116+AK116+AM116+BC116+BG116+AS116+AU116+AW116+AY116+BK116+BW116+BY116+CA116+CC116+CE116+CK116+CG116)</f>
        <v>1</v>
      </c>
      <c r="CN116" s="95">
        <f t="shared" si="372"/>
        <v>492883.81560000003</v>
      </c>
      <c r="CO116" s="71">
        <v>0</v>
      </c>
      <c r="CP116" s="72">
        <v>0</v>
      </c>
      <c r="CQ116" s="96">
        <v>1</v>
      </c>
      <c r="CR116" s="96">
        <v>492883.81560000003</v>
      </c>
    </row>
    <row r="117" spans="1:96" s="3" customFormat="1" ht="18.75" customHeight="1" x14ac:dyDescent="0.25">
      <c r="A117" s="121"/>
      <c r="B117" s="121">
        <v>89</v>
      </c>
      <c r="C117" s="122" t="s">
        <v>280</v>
      </c>
      <c r="D117" s="83" t="s">
        <v>281</v>
      </c>
      <c r="E117" s="84">
        <v>17622</v>
      </c>
      <c r="F117" s="85">
        <v>2.62</v>
      </c>
      <c r="G117" s="86"/>
      <c r="H117" s="87">
        <v>1</v>
      </c>
      <c r="I117" s="136">
        <v>1.4</v>
      </c>
      <c r="J117" s="136">
        <v>1.68</v>
      </c>
      <c r="K117" s="136">
        <v>2.23</v>
      </c>
      <c r="L117" s="137">
        <v>2.57</v>
      </c>
      <c r="M117" s="97">
        <v>0</v>
      </c>
      <c r="N117" s="71">
        <f>SUM(M117*$E117*$F117*$H117*$I117*$N$9)</f>
        <v>0</v>
      </c>
      <c r="O117" s="97"/>
      <c r="P117" s="71">
        <f>SUM(O117*$E117*$F117*$H117*$I117*$P$9)</f>
        <v>0</v>
      </c>
      <c r="Q117" s="90">
        <v>0</v>
      </c>
      <c r="R117" s="71">
        <f>SUM(Q117*$E117*$F117*$H117*$I117*$R$9)</f>
        <v>0</v>
      </c>
      <c r="S117" s="90">
        <v>0</v>
      </c>
      <c r="T117" s="71">
        <f>SUM(S117*$E117*$F117*$H117*$I117*$T$9)</f>
        <v>0</v>
      </c>
      <c r="U117" s="97"/>
      <c r="V117" s="71">
        <f>SUM(U117*$E117*$F117*$H117*$I117*$V$9)</f>
        <v>0</v>
      </c>
      <c r="W117" s="91"/>
      <c r="X117" s="90"/>
      <c r="Y117" s="97"/>
      <c r="Z117" s="71">
        <f>SUM(Y117*$E117*$F117*$H117*$I117*$Z$9)</f>
        <v>0</v>
      </c>
      <c r="AA117" s="90">
        <v>0</v>
      </c>
      <c r="AB117" s="71">
        <f>SUM(AA117*$E117*$F117*$H117*$I117*$AB$9)</f>
        <v>0</v>
      </c>
      <c r="AC117" s="90">
        <v>0</v>
      </c>
      <c r="AD117" s="71">
        <f>SUM(AC117*$E117*$F117*$H117*$J117*$AD$9)</f>
        <v>0</v>
      </c>
      <c r="AE117" s="90"/>
      <c r="AF117" s="71">
        <f>SUM(AE117*$E117*$F117*$H117*$J117*$AF$9)</f>
        <v>0</v>
      </c>
      <c r="AG117" s="90"/>
      <c r="AH117" s="71">
        <f>SUM(AG117*$E117*$F117*$H117*$I117*$AH$9)</f>
        <v>0</v>
      </c>
      <c r="AI117" s="97"/>
      <c r="AJ117" s="71">
        <f>SUM(AI117*$E117*$F117*$H117*$I117*$AJ$9)</f>
        <v>0</v>
      </c>
      <c r="AK117" s="97"/>
      <c r="AL117" s="90"/>
      <c r="AM117" s="97"/>
      <c r="AN117" s="71">
        <f>SUM(AM117*$E117*$F117*$H117*$I117*$AN$9)</f>
        <v>0</v>
      </c>
      <c r="AO117" s="97"/>
      <c r="AP117" s="71">
        <f>SUM(AO117*$E117*$F117*$H117*$I117*$AP$9)</f>
        <v>0</v>
      </c>
      <c r="AQ117" s="90"/>
      <c r="AR117" s="71">
        <f>SUM(AQ117*$E117*$F117*$H117*$I117*$AR$9)</f>
        <v>0</v>
      </c>
      <c r="AS117" s="97"/>
      <c r="AT117" s="71">
        <f>SUM(AS117*$E117*$F117*$H117*$I117*$AT$9)</f>
        <v>0</v>
      </c>
      <c r="AU117" s="97"/>
      <c r="AV117" s="71">
        <f>SUM(AU117*$E117*$F117*$H117*$I117*$AV$9)</f>
        <v>0</v>
      </c>
      <c r="AW117" s="97"/>
      <c r="AX117" s="71">
        <f>SUM(AW117*$E117*$F117*$H117*$I117*$AX$9)</f>
        <v>0</v>
      </c>
      <c r="AY117" s="97"/>
      <c r="AZ117" s="71">
        <f>SUM(AY117*$E117*$F117*$H117*$I117*$AZ$9)</f>
        <v>0</v>
      </c>
      <c r="BA117" s="90"/>
      <c r="BB117" s="71">
        <f>SUM(BA117*$E117*$F117*$H117*$J117*$BB$9)</f>
        <v>0</v>
      </c>
      <c r="BC117" s="154"/>
      <c r="BD117" s="71">
        <f>SUM(BC117*$E117*$F117*$H117*$J117*$BD$9)</f>
        <v>0</v>
      </c>
      <c r="BE117" s="90"/>
      <c r="BF117" s="71">
        <f>SUM(BE117*$E117*$F117*$H117*$J117*$BF$9)</f>
        <v>0</v>
      </c>
      <c r="BG117" s="97"/>
      <c r="BH117" s="71">
        <f>SUM(BG117*$E117*$F117*$H117*$J117*$BH$9)</f>
        <v>0</v>
      </c>
      <c r="BI117" s="97"/>
      <c r="BJ117" s="71">
        <f>SUM(BI117*$E117*$F117*$H117*$J117*$BJ$9)</f>
        <v>0</v>
      </c>
      <c r="BK117" s="99"/>
      <c r="BL117" s="71"/>
      <c r="BM117" s="97"/>
      <c r="BN117" s="71">
        <f>SUM(BM117*$E117*$F117*$H117*$J117*$BN$9)</f>
        <v>0</v>
      </c>
      <c r="BO117" s="97"/>
      <c r="BP117" s="71">
        <f>SUM(BO117*$E117*$F117*$H117*$J117*$BP$9)</f>
        <v>0</v>
      </c>
      <c r="BQ117" s="90"/>
      <c r="BR117" s="71">
        <f>SUM(BQ117*$E117*$F117*$H117*$J117*$BR$9)</f>
        <v>0</v>
      </c>
      <c r="BS117" s="97"/>
      <c r="BT117" s="71">
        <f>SUM(BS117*$E117*$F117*$H117*$J117*$BT$9)</f>
        <v>0</v>
      </c>
      <c r="BU117" s="97"/>
      <c r="BV117" s="71">
        <f>SUM(BU117*$E117*$F117*$H117*$J117*$BV$9)</f>
        <v>0</v>
      </c>
      <c r="BW117" s="97"/>
      <c r="BX117" s="71">
        <f>(BW117*$E117*$F117*$H117*$J117*BX$9)</f>
        <v>0</v>
      </c>
      <c r="BY117" s="71"/>
      <c r="BZ117" s="71">
        <f>(BY117*$E117*$F117*$H117*$J117*BZ$9)</f>
        <v>0</v>
      </c>
      <c r="CA117" s="97"/>
      <c r="CB117" s="71">
        <f>(CA117*$E117*$F117*$H117*$K117*CB$9)</f>
        <v>0</v>
      </c>
      <c r="CC117" s="97"/>
      <c r="CD117" s="71">
        <f>(CC117*$E117*$F117*$H117*$L117*CD$9)</f>
        <v>0</v>
      </c>
      <c r="CE117" s="71"/>
      <c r="CF117" s="71">
        <f>(CE117*$E117*$F117*$H117*$J117*CF$9)</f>
        <v>0</v>
      </c>
      <c r="CG117" s="90"/>
      <c r="CH117" s="71">
        <f>(CG117*$E117*$F117*$H117*$I117*CH$9)</f>
        <v>0</v>
      </c>
      <c r="CI117" s="139"/>
      <c r="CJ117" s="139"/>
      <c r="CK117" s="90"/>
      <c r="CL117" s="139"/>
      <c r="CM117" s="95">
        <f t="shared" si="372"/>
        <v>0</v>
      </c>
      <c r="CN117" s="95">
        <f t="shared" si="372"/>
        <v>0</v>
      </c>
      <c r="CO117" s="71">
        <v>0</v>
      </c>
      <c r="CP117" s="72">
        <v>0</v>
      </c>
      <c r="CQ117" s="96">
        <v>0</v>
      </c>
      <c r="CR117" s="96">
        <v>0</v>
      </c>
    </row>
    <row r="118" spans="1:96" s="3" customFormat="1" ht="45" x14ac:dyDescent="0.25">
      <c r="A118" s="121"/>
      <c r="B118" s="121">
        <v>90</v>
      </c>
      <c r="C118" s="164" t="s">
        <v>282</v>
      </c>
      <c r="D118" s="161" t="s">
        <v>283</v>
      </c>
      <c r="E118" s="84">
        <v>17622</v>
      </c>
      <c r="F118" s="149">
        <v>0.33</v>
      </c>
      <c r="G118" s="218">
        <v>0.33179999999999998</v>
      </c>
      <c r="H118" s="87">
        <v>1</v>
      </c>
      <c r="I118" s="88">
        <v>1.4</v>
      </c>
      <c r="J118" s="88">
        <v>1.68</v>
      </c>
      <c r="K118" s="88">
        <v>2.23</v>
      </c>
      <c r="L118" s="89">
        <v>2.57</v>
      </c>
      <c r="M118" s="90">
        <v>0</v>
      </c>
      <c r="N118" s="106">
        <f t="shared" ref="N118:N139" si="373">(M118*$E118*$F118*((1-$G118)+$G118*$I118*$H118))</f>
        <v>0</v>
      </c>
      <c r="O118" s="91"/>
      <c r="P118" s="106">
        <f t="shared" ref="P118:P139" si="374">(O118*$E118*$F118*((1-$G118)+$G118*$I118*$H118))</f>
        <v>0</v>
      </c>
      <c r="Q118" s="71">
        <v>0</v>
      </c>
      <c r="R118" s="106">
        <f t="shared" ref="R118:R139" si="375">(Q118*$E118*$F118*((1-$G118)+$G118*$I118*$H118))</f>
        <v>0</v>
      </c>
      <c r="S118" s="71">
        <v>140</v>
      </c>
      <c r="T118" s="106">
        <f t="shared" ref="T118:T139" si="376">(S118*$E118*$F118*((1-$G118)+$G118*$I118*$H118))</f>
        <v>922188.58300799993</v>
      </c>
      <c r="U118" s="91"/>
      <c r="V118" s="106">
        <f t="shared" ref="V118:V139" si="377">(U118*$E118*$F118*((1-$G118)+$G118*$I118*$H118))</f>
        <v>0</v>
      </c>
      <c r="W118" s="91"/>
      <c r="X118" s="106">
        <f t="shared" ref="X118:X139" si="378">(W118*$E118*$F118*((1-$G118)+$G118*$I118*$H118))</f>
        <v>0</v>
      </c>
      <c r="Y118" s="91"/>
      <c r="Z118" s="106"/>
      <c r="AA118" s="71">
        <v>0</v>
      </c>
      <c r="AB118" s="106">
        <f t="shared" ref="AB118:AB139" si="379">(AA118*$E118*$F118*((1-$G118)+$G118*$I118*$H118))</f>
        <v>0</v>
      </c>
      <c r="AC118" s="71">
        <v>52</v>
      </c>
      <c r="AD118" s="106">
        <f t="shared" ref="AD118:AD139" si="380">(AC118*$E118*$F118*((1-$G118)+$G118*$J118*$H118))</f>
        <v>370620.75555647997</v>
      </c>
      <c r="AE118" s="71"/>
      <c r="AF118" s="106">
        <f t="shared" ref="AF118:AF139" si="381">(AE118*$E118*$F118*((1-$G118)+$G118*$J118*$H118))</f>
        <v>0</v>
      </c>
      <c r="AG118" s="71"/>
      <c r="AH118" s="106">
        <f t="shared" ref="AH118:AH139" si="382">(AG118*$E118*$F118*((1-$G118)+$G118*$I118*$H118))</f>
        <v>0</v>
      </c>
      <c r="AI118" s="91"/>
      <c r="AJ118" s="106">
        <f t="shared" ref="AJ118:AJ139" si="383">(AI118*$E118*$F118*((1-$G118)+$G118*$I118*$H118))</f>
        <v>0</v>
      </c>
      <c r="AK118" s="91"/>
      <c r="AL118" s="106"/>
      <c r="AM118" s="91"/>
      <c r="AN118" s="106">
        <f t="shared" ref="AN118:AN139" si="384">(AM118*$E118*$F118*((1-$G118)+$G118*$I118*$H118))</f>
        <v>0</v>
      </c>
      <c r="AO118" s="91"/>
      <c r="AP118" s="106">
        <f t="shared" ref="AP118:AP139" si="385">(AO118*$E118*$F118*((1-$G118)+$G118*$I118*$H118))</f>
        <v>0</v>
      </c>
      <c r="AQ118" s="71"/>
      <c r="AR118" s="106">
        <f t="shared" ref="AR118:AR139" si="386">(AQ118*$E118*$F118*((1-$G118)+$G118*$I118*$H118))</f>
        <v>0</v>
      </c>
      <c r="AS118" s="91"/>
      <c r="AT118" s="106">
        <f t="shared" ref="AT118:AT139" si="387">(AS118*$E118*$F118*((1-$G118)+$G118*$I118*$H118))</f>
        <v>0</v>
      </c>
      <c r="AU118" s="91"/>
      <c r="AV118" s="106">
        <f t="shared" ref="AV118:AV139" si="388">(AU118*$E118*$F118*((1-$G118)+$G118*$I118*$H118))</f>
        <v>0</v>
      </c>
      <c r="AW118" s="71"/>
      <c r="AX118" s="106"/>
      <c r="AY118" s="91"/>
      <c r="AZ118" s="106">
        <f t="shared" ref="AZ118:AZ139" si="389">(AY118*$E118*$F118*((1-$G118)+$G118*$I118*$H118))</f>
        <v>0</v>
      </c>
      <c r="BA118" s="71"/>
      <c r="BB118" s="106">
        <f t="shared" ref="BB118:BB139" si="390">(BA118*$E118*$F118*((1-$G118)+$G118*$J118*$H118))</f>
        <v>0</v>
      </c>
      <c r="BC118" s="145"/>
      <c r="BD118" s="106">
        <f t="shared" ref="BD118:BD139" si="391">(BC118*$E118*$F118*((1-$G118)+$G118*$J118*$H118))</f>
        <v>0</v>
      </c>
      <c r="BE118" s="71"/>
      <c r="BF118" s="106">
        <f t="shared" ref="BF118:BF139" si="392">(BE118*$E118*$F118*((1-$G118)+$G118*$J118*$H118))</f>
        <v>0</v>
      </c>
      <c r="BG118" s="91"/>
      <c r="BH118" s="106">
        <f t="shared" ref="BH118:BH139" si="393">(BG118*$E118*$F118*((1-$G118)+$G118*$J118*$H118))</f>
        <v>0</v>
      </c>
      <c r="BI118" s="71">
        <v>12</v>
      </c>
      <c r="BJ118" s="106">
        <f t="shared" ref="BJ118:BJ139" si="394">(BI118*$E118*$F118*((1-$G118)+$G118*$J118*$H118))</f>
        <v>85527.86666688</v>
      </c>
      <c r="BK118" s="92"/>
      <c r="BL118" s="106"/>
      <c r="BM118" s="91"/>
      <c r="BN118" s="106">
        <f t="shared" ref="BN118:BN139" si="395">(BM118*$E118*$F118*((1-$G118)+$G118*$J118*$H118))</f>
        <v>0</v>
      </c>
      <c r="BO118" s="91"/>
      <c r="BP118" s="106"/>
      <c r="BQ118" s="71"/>
      <c r="BR118" s="106">
        <f t="shared" ref="BR118:BR139" si="396">(BQ118*$E118*$F118*((1-$G118)+$G118*$J118*$H118))</f>
        <v>0</v>
      </c>
      <c r="BS118" s="91"/>
      <c r="BT118" s="106">
        <f t="shared" ref="BT118:BT139" si="397">(BS118*$E118*$F118*((1-$G118)+$G118*$J118*$H118))</f>
        <v>0</v>
      </c>
      <c r="BU118" s="91"/>
      <c r="BV118" s="106">
        <f t="shared" ref="BV118:BV139" si="398">(BU118*$E118*$F118*((1-$G118)+$G118*$J118*$H118))</f>
        <v>0</v>
      </c>
      <c r="BW118" s="91"/>
      <c r="BX118" s="106">
        <f t="shared" ref="BX118:BX139" si="399">(BW118*$E118*$F118*((1-$G118)+$G118*$J118*$H118))</f>
        <v>0</v>
      </c>
      <c r="BY118" s="71"/>
      <c r="BZ118" s="106">
        <f t="shared" ref="BZ118:BZ139" si="400">(BY118*$E118*$F118*((1-$G118)+$G118*$J118*$H118))</f>
        <v>0</v>
      </c>
      <c r="CA118" s="91"/>
      <c r="CB118" s="106">
        <f t="shared" ref="CB118:CB139" si="401">(CA118*$E118*$F118*((1-$G118)+$G118*$K118*$H118))</f>
        <v>0</v>
      </c>
      <c r="CC118" s="91"/>
      <c r="CD118" s="106">
        <f t="shared" ref="CD118:CD139" si="402">(CC118*$E118*$F118*((1-$G118)+$G118*$L118*$H118))</f>
        <v>0</v>
      </c>
      <c r="CE118" s="71"/>
      <c r="CF118" s="71"/>
      <c r="CG118" s="71"/>
      <c r="CH118" s="71"/>
      <c r="CI118" s="94"/>
      <c r="CJ118" s="94"/>
      <c r="CK118" s="71"/>
      <c r="CL118" s="106">
        <f t="shared" ref="CL118:CL139" si="403">(CK118*$E118*$F118*((1-$G118)+$G118*$H118))</f>
        <v>0</v>
      </c>
      <c r="CM118" s="95">
        <f t="shared" si="372"/>
        <v>204</v>
      </c>
      <c r="CN118" s="95">
        <f t="shared" si="372"/>
        <v>1378337.2052313599</v>
      </c>
      <c r="CO118" s="71">
        <v>7121</v>
      </c>
      <c r="CP118" s="72">
        <v>48122590.888326228</v>
      </c>
      <c r="CQ118" s="96">
        <v>7325</v>
      </c>
      <c r="CR118" s="96">
        <v>49500928.093557589</v>
      </c>
    </row>
    <row r="119" spans="1:96" s="3" customFormat="1" ht="45" customHeight="1" x14ac:dyDescent="0.25">
      <c r="A119" s="121"/>
      <c r="B119" s="121">
        <v>91</v>
      </c>
      <c r="C119" s="164" t="s">
        <v>284</v>
      </c>
      <c r="D119" s="161" t="s">
        <v>285</v>
      </c>
      <c r="E119" s="84">
        <v>17622</v>
      </c>
      <c r="F119" s="149">
        <v>0.76</v>
      </c>
      <c r="G119" s="218">
        <v>0.19040000000000001</v>
      </c>
      <c r="H119" s="87">
        <v>1</v>
      </c>
      <c r="I119" s="136">
        <v>1.4</v>
      </c>
      <c r="J119" s="136">
        <v>1.68</v>
      </c>
      <c r="K119" s="136">
        <v>2.23</v>
      </c>
      <c r="L119" s="137">
        <v>2.57</v>
      </c>
      <c r="M119" s="97">
        <v>0</v>
      </c>
      <c r="N119" s="106">
        <f t="shared" si="373"/>
        <v>0</v>
      </c>
      <c r="O119" s="91"/>
      <c r="P119" s="106">
        <f t="shared" si="374"/>
        <v>0</v>
      </c>
      <c r="Q119" s="71">
        <v>0</v>
      </c>
      <c r="R119" s="106">
        <f t="shared" si="375"/>
        <v>0</v>
      </c>
      <c r="S119" s="71">
        <v>295</v>
      </c>
      <c r="T119" s="106">
        <f t="shared" si="376"/>
        <v>4251749.3187840004</v>
      </c>
      <c r="U119" s="91"/>
      <c r="V119" s="106">
        <f t="shared" si="377"/>
        <v>0</v>
      </c>
      <c r="W119" s="91"/>
      <c r="X119" s="106">
        <f t="shared" si="378"/>
        <v>0</v>
      </c>
      <c r="Y119" s="91"/>
      <c r="Z119" s="106"/>
      <c r="AA119" s="71">
        <v>0</v>
      </c>
      <c r="AB119" s="106">
        <f t="shared" si="379"/>
        <v>0</v>
      </c>
      <c r="AC119" s="71">
        <v>22</v>
      </c>
      <c r="AD119" s="106">
        <f t="shared" si="380"/>
        <v>332787.44936448004</v>
      </c>
      <c r="AE119" s="71"/>
      <c r="AF119" s="106">
        <f t="shared" si="381"/>
        <v>0</v>
      </c>
      <c r="AG119" s="71"/>
      <c r="AH119" s="106">
        <f t="shared" si="382"/>
        <v>0</v>
      </c>
      <c r="AI119" s="91"/>
      <c r="AJ119" s="106">
        <f t="shared" si="383"/>
        <v>0</v>
      </c>
      <c r="AK119" s="91"/>
      <c r="AL119" s="106"/>
      <c r="AM119" s="91"/>
      <c r="AN119" s="106">
        <f t="shared" si="384"/>
        <v>0</v>
      </c>
      <c r="AO119" s="91"/>
      <c r="AP119" s="106">
        <f t="shared" si="385"/>
        <v>0</v>
      </c>
      <c r="AQ119" s="71"/>
      <c r="AR119" s="106">
        <f t="shared" si="386"/>
        <v>0</v>
      </c>
      <c r="AS119" s="91"/>
      <c r="AT119" s="106">
        <f t="shared" si="387"/>
        <v>0</v>
      </c>
      <c r="AU119" s="91"/>
      <c r="AV119" s="106">
        <f t="shared" si="388"/>
        <v>0</v>
      </c>
      <c r="AW119" s="91"/>
      <c r="AX119" s="106"/>
      <c r="AY119" s="91"/>
      <c r="AZ119" s="106">
        <f t="shared" si="389"/>
        <v>0</v>
      </c>
      <c r="BA119" s="71"/>
      <c r="BB119" s="106">
        <f t="shared" si="390"/>
        <v>0</v>
      </c>
      <c r="BC119" s="145"/>
      <c r="BD119" s="106">
        <f t="shared" si="391"/>
        <v>0</v>
      </c>
      <c r="BE119" s="71"/>
      <c r="BF119" s="106">
        <f t="shared" si="392"/>
        <v>0</v>
      </c>
      <c r="BG119" s="91"/>
      <c r="BH119" s="106">
        <f t="shared" si="393"/>
        <v>0</v>
      </c>
      <c r="BI119" s="91"/>
      <c r="BJ119" s="106">
        <f t="shared" si="394"/>
        <v>0</v>
      </c>
      <c r="BK119" s="92"/>
      <c r="BL119" s="106"/>
      <c r="BM119" s="91"/>
      <c r="BN119" s="106">
        <f t="shared" si="395"/>
        <v>0</v>
      </c>
      <c r="BO119" s="91"/>
      <c r="BP119" s="106"/>
      <c r="BQ119" s="71"/>
      <c r="BR119" s="106">
        <f t="shared" si="396"/>
        <v>0</v>
      </c>
      <c r="BS119" s="91"/>
      <c r="BT119" s="106">
        <f t="shared" si="397"/>
        <v>0</v>
      </c>
      <c r="BU119" s="91"/>
      <c r="BV119" s="106">
        <f t="shared" si="398"/>
        <v>0</v>
      </c>
      <c r="BW119" s="91"/>
      <c r="BX119" s="106">
        <f t="shared" si="399"/>
        <v>0</v>
      </c>
      <c r="BY119" s="71"/>
      <c r="BZ119" s="106">
        <f t="shared" si="400"/>
        <v>0</v>
      </c>
      <c r="CA119" s="91"/>
      <c r="CB119" s="106">
        <f t="shared" si="401"/>
        <v>0</v>
      </c>
      <c r="CC119" s="71">
        <v>18</v>
      </c>
      <c r="CD119" s="106">
        <f t="shared" si="402"/>
        <v>313131.22207488003</v>
      </c>
      <c r="CE119" s="71"/>
      <c r="CF119" s="71"/>
      <c r="CG119" s="71"/>
      <c r="CH119" s="71"/>
      <c r="CI119" s="71"/>
      <c r="CJ119" s="71"/>
      <c r="CK119" s="71"/>
      <c r="CL119" s="106">
        <f t="shared" si="403"/>
        <v>0</v>
      </c>
      <c r="CM119" s="95">
        <f t="shared" si="372"/>
        <v>335</v>
      </c>
      <c r="CN119" s="95">
        <f t="shared" si="372"/>
        <v>4897667.9902233602</v>
      </c>
      <c r="CO119" s="71">
        <v>1498</v>
      </c>
      <c r="CP119" s="72">
        <v>21627366.533498872</v>
      </c>
      <c r="CQ119" s="96">
        <v>1833</v>
      </c>
      <c r="CR119" s="96">
        <v>26525034.523722231</v>
      </c>
    </row>
    <row r="120" spans="1:96" s="3" customFormat="1" ht="45" customHeight="1" x14ac:dyDescent="0.25">
      <c r="A120" s="121"/>
      <c r="B120" s="121">
        <v>92</v>
      </c>
      <c r="C120" s="164" t="s">
        <v>286</v>
      </c>
      <c r="D120" s="161" t="s">
        <v>287</v>
      </c>
      <c r="E120" s="84">
        <v>17622</v>
      </c>
      <c r="F120" s="149">
        <v>1.24</v>
      </c>
      <c r="G120" s="218">
        <v>0.1056</v>
      </c>
      <c r="H120" s="87">
        <v>1</v>
      </c>
      <c r="I120" s="88">
        <v>1.4</v>
      </c>
      <c r="J120" s="88">
        <v>1.68</v>
      </c>
      <c r="K120" s="88">
        <v>2.23</v>
      </c>
      <c r="L120" s="89">
        <v>2.57</v>
      </c>
      <c r="M120" s="97">
        <v>0</v>
      </c>
      <c r="N120" s="106">
        <f t="shared" si="373"/>
        <v>0</v>
      </c>
      <c r="O120" s="91">
        <v>0</v>
      </c>
      <c r="P120" s="106">
        <f t="shared" si="374"/>
        <v>0</v>
      </c>
      <c r="Q120" s="71">
        <v>0</v>
      </c>
      <c r="R120" s="106">
        <f t="shared" si="375"/>
        <v>0</v>
      </c>
      <c r="S120" s="71">
        <v>41</v>
      </c>
      <c r="T120" s="106">
        <f t="shared" si="376"/>
        <v>933745.40075520007</v>
      </c>
      <c r="U120" s="91">
        <v>0</v>
      </c>
      <c r="V120" s="106">
        <f t="shared" si="377"/>
        <v>0</v>
      </c>
      <c r="W120" s="91"/>
      <c r="X120" s="106">
        <f t="shared" si="378"/>
        <v>0</v>
      </c>
      <c r="Y120" s="91"/>
      <c r="Z120" s="106"/>
      <c r="AA120" s="71">
        <v>0</v>
      </c>
      <c r="AB120" s="106">
        <f t="shared" si="379"/>
        <v>0</v>
      </c>
      <c r="AC120" s="71">
        <v>20</v>
      </c>
      <c r="AD120" s="106">
        <f t="shared" si="380"/>
        <v>468407.53428479994</v>
      </c>
      <c r="AE120" s="71">
        <v>0</v>
      </c>
      <c r="AF120" s="106">
        <f t="shared" si="381"/>
        <v>0</v>
      </c>
      <c r="AG120" s="71"/>
      <c r="AH120" s="106">
        <f t="shared" si="382"/>
        <v>0</v>
      </c>
      <c r="AI120" s="91">
        <v>0</v>
      </c>
      <c r="AJ120" s="106">
        <f t="shared" si="383"/>
        <v>0</v>
      </c>
      <c r="AK120" s="91"/>
      <c r="AL120" s="106"/>
      <c r="AM120" s="91"/>
      <c r="AN120" s="106">
        <f t="shared" si="384"/>
        <v>0</v>
      </c>
      <c r="AO120" s="91">
        <v>0</v>
      </c>
      <c r="AP120" s="106">
        <f t="shared" si="385"/>
        <v>0</v>
      </c>
      <c r="AQ120" s="71">
        <v>0</v>
      </c>
      <c r="AR120" s="106">
        <f t="shared" si="386"/>
        <v>0</v>
      </c>
      <c r="AS120" s="91">
        <v>0</v>
      </c>
      <c r="AT120" s="106">
        <f t="shared" si="387"/>
        <v>0</v>
      </c>
      <c r="AU120" s="91">
        <v>0</v>
      </c>
      <c r="AV120" s="106">
        <f t="shared" si="388"/>
        <v>0</v>
      </c>
      <c r="AW120" s="91">
        <v>0</v>
      </c>
      <c r="AX120" s="106"/>
      <c r="AY120" s="91"/>
      <c r="AZ120" s="106">
        <f t="shared" si="389"/>
        <v>0</v>
      </c>
      <c r="BA120" s="71">
        <v>0</v>
      </c>
      <c r="BB120" s="106">
        <f t="shared" si="390"/>
        <v>0</v>
      </c>
      <c r="BC120" s="145">
        <v>0</v>
      </c>
      <c r="BD120" s="106">
        <f t="shared" si="391"/>
        <v>0</v>
      </c>
      <c r="BE120" s="71">
        <v>0</v>
      </c>
      <c r="BF120" s="106">
        <f t="shared" si="392"/>
        <v>0</v>
      </c>
      <c r="BG120" s="91">
        <v>0</v>
      </c>
      <c r="BH120" s="106">
        <f t="shared" si="393"/>
        <v>0</v>
      </c>
      <c r="BI120" s="91">
        <v>0</v>
      </c>
      <c r="BJ120" s="106">
        <f t="shared" si="394"/>
        <v>0</v>
      </c>
      <c r="BK120" s="92"/>
      <c r="BL120" s="106"/>
      <c r="BM120" s="91">
        <v>0</v>
      </c>
      <c r="BN120" s="106">
        <f t="shared" si="395"/>
        <v>0</v>
      </c>
      <c r="BO120" s="91">
        <v>0</v>
      </c>
      <c r="BP120" s="106"/>
      <c r="BQ120" s="71">
        <v>0</v>
      </c>
      <c r="BR120" s="106">
        <f t="shared" si="396"/>
        <v>0</v>
      </c>
      <c r="BS120" s="91">
        <v>0</v>
      </c>
      <c r="BT120" s="106">
        <f t="shared" si="397"/>
        <v>0</v>
      </c>
      <c r="BU120" s="91"/>
      <c r="BV120" s="106">
        <f t="shared" si="398"/>
        <v>0</v>
      </c>
      <c r="BW120" s="91"/>
      <c r="BX120" s="106">
        <f t="shared" si="399"/>
        <v>0</v>
      </c>
      <c r="BY120" s="71"/>
      <c r="BZ120" s="106">
        <f t="shared" si="400"/>
        <v>0</v>
      </c>
      <c r="CA120" s="91">
        <v>0</v>
      </c>
      <c r="CB120" s="106">
        <f t="shared" si="401"/>
        <v>0</v>
      </c>
      <c r="CC120" s="91">
        <v>0</v>
      </c>
      <c r="CD120" s="106">
        <f t="shared" si="402"/>
        <v>0</v>
      </c>
      <c r="CE120" s="71"/>
      <c r="CF120" s="71"/>
      <c r="CG120" s="71"/>
      <c r="CH120" s="71"/>
      <c r="CI120" s="94"/>
      <c r="CJ120" s="94"/>
      <c r="CK120" s="71"/>
      <c r="CL120" s="106">
        <f t="shared" si="403"/>
        <v>0</v>
      </c>
      <c r="CM120" s="95">
        <f t="shared" si="372"/>
        <v>61</v>
      </c>
      <c r="CN120" s="95">
        <f t="shared" si="372"/>
        <v>1402152.9350399999</v>
      </c>
      <c r="CO120" s="71">
        <v>426</v>
      </c>
      <c r="CP120" s="72">
        <v>9719287.1200972795</v>
      </c>
      <c r="CQ120" s="96">
        <v>487</v>
      </c>
      <c r="CR120" s="96">
        <v>11121440.05513728</v>
      </c>
    </row>
    <row r="121" spans="1:96" s="3" customFormat="1" ht="45" x14ac:dyDescent="0.25">
      <c r="A121" s="121"/>
      <c r="B121" s="121">
        <v>93</v>
      </c>
      <c r="C121" s="164" t="s">
        <v>288</v>
      </c>
      <c r="D121" s="161" t="s">
        <v>289</v>
      </c>
      <c r="E121" s="84">
        <v>17622</v>
      </c>
      <c r="F121" s="149">
        <v>1.84</v>
      </c>
      <c r="G121" s="218">
        <v>0.35449999999999998</v>
      </c>
      <c r="H121" s="87">
        <v>1</v>
      </c>
      <c r="I121" s="88">
        <v>1.4</v>
      </c>
      <c r="J121" s="88">
        <v>1.68</v>
      </c>
      <c r="K121" s="88">
        <v>2.23</v>
      </c>
      <c r="L121" s="89">
        <v>2.57</v>
      </c>
      <c r="M121" s="97">
        <v>0</v>
      </c>
      <c r="N121" s="106">
        <f t="shared" si="373"/>
        <v>0</v>
      </c>
      <c r="O121" s="91"/>
      <c r="P121" s="106">
        <f t="shared" si="374"/>
        <v>0</v>
      </c>
      <c r="Q121" s="71">
        <v>0</v>
      </c>
      <c r="R121" s="106">
        <f t="shared" si="375"/>
        <v>0</v>
      </c>
      <c r="S121" s="71">
        <v>218</v>
      </c>
      <c r="T121" s="106">
        <f t="shared" si="376"/>
        <v>8070855.1355520003</v>
      </c>
      <c r="U121" s="91"/>
      <c r="V121" s="106">
        <f t="shared" si="377"/>
        <v>0</v>
      </c>
      <c r="W121" s="91"/>
      <c r="X121" s="106">
        <f t="shared" si="378"/>
        <v>0</v>
      </c>
      <c r="Y121" s="91"/>
      <c r="Z121" s="106"/>
      <c r="AA121" s="71">
        <v>0</v>
      </c>
      <c r="AB121" s="106">
        <f t="shared" si="379"/>
        <v>0</v>
      </c>
      <c r="AC121" s="71">
        <v>76</v>
      </c>
      <c r="AD121" s="106">
        <f t="shared" si="380"/>
        <v>3058295.1113088001</v>
      </c>
      <c r="AE121" s="71"/>
      <c r="AF121" s="106">
        <f t="shared" si="381"/>
        <v>0</v>
      </c>
      <c r="AG121" s="71"/>
      <c r="AH121" s="106">
        <f t="shared" si="382"/>
        <v>0</v>
      </c>
      <c r="AI121" s="91"/>
      <c r="AJ121" s="106">
        <f t="shared" si="383"/>
        <v>0</v>
      </c>
      <c r="AK121" s="91"/>
      <c r="AL121" s="106"/>
      <c r="AM121" s="91"/>
      <c r="AN121" s="106">
        <f t="shared" si="384"/>
        <v>0</v>
      </c>
      <c r="AO121" s="91"/>
      <c r="AP121" s="106">
        <f t="shared" si="385"/>
        <v>0</v>
      </c>
      <c r="AQ121" s="71"/>
      <c r="AR121" s="106">
        <f t="shared" si="386"/>
        <v>0</v>
      </c>
      <c r="AS121" s="91"/>
      <c r="AT121" s="106">
        <f t="shared" si="387"/>
        <v>0</v>
      </c>
      <c r="AU121" s="91"/>
      <c r="AV121" s="106">
        <f t="shared" si="388"/>
        <v>0</v>
      </c>
      <c r="AW121" s="91"/>
      <c r="AX121" s="106"/>
      <c r="AY121" s="91"/>
      <c r="AZ121" s="106">
        <f t="shared" si="389"/>
        <v>0</v>
      </c>
      <c r="BA121" s="71"/>
      <c r="BB121" s="106">
        <f t="shared" si="390"/>
        <v>0</v>
      </c>
      <c r="BC121" s="145"/>
      <c r="BD121" s="106">
        <f t="shared" si="391"/>
        <v>0</v>
      </c>
      <c r="BE121" s="71"/>
      <c r="BF121" s="106">
        <f t="shared" si="392"/>
        <v>0</v>
      </c>
      <c r="BG121" s="91"/>
      <c r="BH121" s="106">
        <f t="shared" si="393"/>
        <v>0</v>
      </c>
      <c r="BI121" s="91"/>
      <c r="BJ121" s="106">
        <f t="shared" si="394"/>
        <v>0</v>
      </c>
      <c r="BK121" s="92"/>
      <c r="BL121" s="106"/>
      <c r="BM121" s="91"/>
      <c r="BN121" s="106">
        <f t="shared" si="395"/>
        <v>0</v>
      </c>
      <c r="BO121" s="91"/>
      <c r="BP121" s="106"/>
      <c r="BQ121" s="71"/>
      <c r="BR121" s="106">
        <f t="shared" si="396"/>
        <v>0</v>
      </c>
      <c r="BS121" s="91"/>
      <c r="BT121" s="106">
        <f t="shared" si="397"/>
        <v>0</v>
      </c>
      <c r="BU121" s="91"/>
      <c r="BV121" s="106">
        <f t="shared" si="398"/>
        <v>0</v>
      </c>
      <c r="BW121" s="91"/>
      <c r="BX121" s="106">
        <f t="shared" si="399"/>
        <v>0</v>
      </c>
      <c r="BY121" s="71"/>
      <c r="BZ121" s="106">
        <f t="shared" si="400"/>
        <v>0</v>
      </c>
      <c r="CA121" s="91"/>
      <c r="CB121" s="106">
        <f t="shared" si="401"/>
        <v>0</v>
      </c>
      <c r="CC121" s="91"/>
      <c r="CD121" s="106">
        <f t="shared" si="402"/>
        <v>0</v>
      </c>
      <c r="CE121" s="71"/>
      <c r="CF121" s="71"/>
      <c r="CG121" s="71"/>
      <c r="CH121" s="71"/>
      <c r="CI121" s="94"/>
      <c r="CJ121" s="94"/>
      <c r="CK121" s="71"/>
      <c r="CL121" s="106">
        <f t="shared" si="403"/>
        <v>0</v>
      </c>
      <c r="CM121" s="95">
        <f t="shared" si="372"/>
        <v>294</v>
      </c>
      <c r="CN121" s="95">
        <f t="shared" si="372"/>
        <v>11129150.2468608</v>
      </c>
      <c r="CO121" s="71">
        <v>553</v>
      </c>
      <c r="CP121" s="72">
        <v>20595617.256614398</v>
      </c>
      <c r="CQ121" s="96">
        <v>847</v>
      </c>
      <c r="CR121" s="96">
        <v>31724767.503475197</v>
      </c>
    </row>
    <row r="122" spans="1:96" s="3" customFormat="1" ht="45" customHeight="1" x14ac:dyDescent="0.25">
      <c r="A122" s="121"/>
      <c r="B122" s="121">
        <v>94</v>
      </c>
      <c r="C122" s="164" t="s">
        <v>290</v>
      </c>
      <c r="D122" s="161" t="s">
        <v>291</v>
      </c>
      <c r="E122" s="84">
        <v>17622</v>
      </c>
      <c r="F122" s="149">
        <v>2.65</v>
      </c>
      <c r="G122" s="218">
        <v>6.3100000000000003E-2</v>
      </c>
      <c r="H122" s="87">
        <v>1</v>
      </c>
      <c r="I122" s="88">
        <v>1.4</v>
      </c>
      <c r="J122" s="88">
        <v>1.68</v>
      </c>
      <c r="K122" s="88">
        <v>2.23</v>
      </c>
      <c r="L122" s="89">
        <v>2.57</v>
      </c>
      <c r="M122" s="97">
        <v>0</v>
      </c>
      <c r="N122" s="106">
        <f t="shared" si="373"/>
        <v>0</v>
      </c>
      <c r="O122" s="91"/>
      <c r="P122" s="106">
        <f t="shared" si="374"/>
        <v>0</v>
      </c>
      <c r="Q122" s="71">
        <v>0</v>
      </c>
      <c r="R122" s="106">
        <f t="shared" si="375"/>
        <v>0</v>
      </c>
      <c r="S122" s="71">
        <v>51</v>
      </c>
      <c r="T122" s="106">
        <f t="shared" si="376"/>
        <v>2441725.2196919997</v>
      </c>
      <c r="U122" s="91"/>
      <c r="V122" s="106">
        <f t="shared" si="377"/>
        <v>0</v>
      </c>
      <c r="W122" s="91"/>
      <c r="X122" s="106">
        <f t="shared" si="378"/>
        <v>0</v>
      </c>
      <c r="Y122" s="91"/>
      <c r="Z122" s="106"/>
      <c r="AA122" s="71">
        <v>0</v>
      </c>
      <c r="AB122" s="106">
        <f t="shared" si="379"/>
        <v>0</v>
      </c>
      <c r="AC122" s="71"/>
      <c r="AD122" s="106">
        <f t="shared" si="380"/>
        <v>0</v>
      </c>
      <c r="AE122" s="71"/>
      <c r="AF122" s="106">
        <f t="shared" si="381"/>
        <v>0</v>
      </c>
      <c r="AG122" s="71"/>
      <c r="AH122" s="106">
        <f t="shared" si="382"/>
        <v>0</v>
      </c>
      <c r="AI122" s="91"/>
      <c r="AJ122" s="106">
        <f t="shared" si="383"/>
        <v>0</v>
      </c>
      <c r="AK122" s="91"/>
      <c r="AL122" s="106"/>
      <c r="AM122" s="91"/>
      <c r="AN122" s="106">
        <f t="shared" si="384"/>
        <v>0</v>
      </c>
      <c r="AO122" s="91"/>
      <c r="AP122" s="106">
        <f t="shared" si="385"/>
        <v>0</v>
      </c>
      <c r="AQ122" s="71"/>
      <c r="AR122" s="106">
        <f t="shared" si="386"/>
        <v>0</v>
      </c>
      <c r="AS122" s="91"/>
      <c r="AT122" s="106">
        <f t="shared" si="387"/>
        <v>0</v>
      </c>
      <c r="AU122" s="91"/>
      <c r="AV122" s="106">
        <f t="shared" si="388"/>
        <v>0</v>
      </c>
      <c r="AW122" s="91"/>
      <c r="AX122" s="106"/>
      <c r="AY122" s="91"/>
      <c r="AZ122" s="106">
        <f t="shared" si="389"/>
        <v>0</v>
      </c>
      <c r="BA122" s="71"/>
      <c r="BB122" s="106">
        <f t="shared" si="390"/>
        <v>0</v>
      </c>
      <c r="BC122" s="145"/>
      <c r="BD122" s="106">
        <f t="shared" si="391"/>
        <v>0</v>
      </c>
      <c r="BE122" s="71"/>
      <c r="BF122" s="106">
        <f t="shared" si="392"/>
        <v>0</v>
      </c>
      <c r="BG122" s="91"/>
      <c r="BH122" s="106">
        <f t="shared" si="393"/>
        <v>0</v>
      </c>
      <c r="BI122" s="91"/>
      <c r="BJ122" s="106">
        <f t="shared" si="394"/>
        <v>0</v>
      </c>
      <c r="BK122" s="92"/>
      <c r="BL122" s="106"/>
      <c r="BM122" s="91"/>
      <c r="BN122" s="106">
        <f t="shared" si="395"/>
        <v>0</v>
      </c>
      <c r="BO122" s="91"/>
      <c r="BP122" s="106"/>
      <c r="BQ122" s="71"/>
      <c r="BR122" s="106">
        <f t="shared" si="396"/>
        <v>0</v>
      </c>
      <c r="BS122" s="91"/>
      <c r="BT122" s="106">
        <f t="shared" si="397"/>
        <v>0</v>
      </c>
      <c r="BU122" s="91"/>
      <c r="BV122" s="106">
        <f t="shared" si="398"/>
        <v>0</v>
      </c>
      <c r="BW122" s="91"/>
      <c r="BX122" s="106">
        <f t="shared" si="399"/>
        <v>0</v>
      </c>
      <c r="BY122" s="71"/>
      <c r="BZ122" s="106">
        <f t="shared" si="400"/>
        <v>0</v>
      </c>
      <c r="CA122" s="91"/>
      <c r="CB122" s="106">
        <f t="shared" si="401"/>
        <v>0</v>
      </c>
      <c r="CC122" s="91"/>
      <c r="CD122" s="106">
        <f t="shared" si="402"/>
        <v>0</v>
      </c>
      <c r="CE122" s="71"/>
      <c r="CF122" s="71"/>
      <c r="CG122" s="71"/>
      <c r="CH122" s="71"/>
      <c r="CI122" s="94"/>
      <c r="CJ122" s="94"/>
      <c r="CK122" s="71"/>
      <c r="CL122" s="106">
        <f t="shared" si="403"/>
        <v>0</v>
      </c>
      <c r="CM122" s="95">
        <f t="shared" si="372"/>
        <v>51</v>
      </c>
      <c r="CN122" s="95">
        <f t="shared" si="372"/>
        <v>2441725.2196919997</v>
      </c>
      <c r="CO122" s="71">
        <v>433</v>
      </c>
      <c r="CP122" s="72">
        <v>20833034.014821596</v>
      </c>
      <c r="CQ122" s="96">
        <v>484</v>
      </c>
      <c r="CR122" s="96">
        <v>23274759.234513596</v>
      </c>
    </row>
    <row r="123" spans="1:96" s="3" customFormat="1" ht="45" customHeight="1" x14ac:dyDescent="0.25">
      <c r="A123" s="121"/>
      <c r="B123" s="121">
        <v>95</v>
      </c>
      <c r="C123" s="164" t="s">
        <v>292</v>
      </c>
      <c r="D123" s="161" t="s">
        <v>293</v>
      </c>
      <c r="E123" s="84">
        <v>17622</v>
      </c>
      <c r="F123" s="149">
        <v>3.67</v>
      </c>
      <c r="G123" s="218">
        <v>0.2051</v>
      </c>
      <c r="H123" s="87">
        <v>1</v>
      </c>
      <c r="I123" s="88">
        <v>1.4</v>
      </c>
      <c r="J123" s="88">
        <v>1.68</v>
      </c>
      <c r="K123" s="88">
        <v>2.23</v>
      </c>
      <c r="L123" s="89">
        <v>2.57</v>
      </c>
      <c r="M123" s="97">
        <v>0</v>
      </c>
      <c r="N123" s="106">
        <f t="shared" si="373"/>
        <v>0</v>
      </c>
      <c r="O123" s="91"/>
      <c r="P123" s="106">
        <f t="shared" si="374"/>
        <v>0</v>
      </c>
      <c r="Q123" s="71">
        <v>0</v>
      </c>
      <c r="R123" s="106">
        <f t="shared" si="375"/>
        <v>0</v>
      </c>
      <c r="S123" s="71">
        <v>104</v>
      </c>
      <c r="T123" s="106">
        <f t="shared" si="376"/>
        <v>7277763.1253183996</v>
      </c>
      <c r="U123" s="91"/>
      <c r="V123" s="106">
        <f t="shared" si="377"/>
        <v>0</v>
      </c>
      <c r="W123" s="91"/>
      <c r="X123" s="106">
        <f t="shared" si="378"/>
        <v>0</v>
      </c>
      <c r="Y123" s="91"/>
      <c r="Z123" s="106"/>
      <c r="AA123" s="71">
        <v>0</v>
      </c>
      <c r="AB123" s="106">
        <f t="shared" si="379"/>
        <v>0</v>
      </c>
      <c r="AC123" s="71">
        <v>20</v>
      </c>
      <c r="AD123" s="106">
        <f t="shared" si="380"/>
        <v>1473850.3540463999</v>
      </c>
      <c r="AE123" s="71"/>
      <c r="AF123" s="106">
        <f t="shared" si="381"/>
        <v>0</v>
      </c>
      <c r="AG123" s="71"/>
      <c r="AH123" s="106">
        <f t="shared" si="382"/>
        <v>0</v>
      </c>
      <c r="AI123" s="91"/>
      <c r="AJ123" s="106">
        <f t="shared" si="383"/>
        <v>0</v>
      </c>
      <c r="AK123" s="91"/>
      <c r="AL123" s="106"/>
      <c r="AM123" s="91"/>
      <c r="AN123" s="106">
        <f t="shared" si="384"/>
        <v>0</v>
      </c>
      <c r="AO123" s="91"/>
      <c r="AP123" s="106">
        <f t="shared" si="385"/>
        <v>0</v>
      </c>
      <c r="AQ123" s="71"/>
      <c r="AR123" s="106">
        <f t="shared" si="386"/>
        <v>0</v>
      </c>
      <c r="AS123" s="91"/>
      <c r="AT123" s="106">
        <f t="shared" si="387"/>
        <v>0</v>
      </c>
      <c r="AU123" s="91"/>
      <c r="AV123" s="106">
        <f t="shared" si="388"/>
        <v>0</v>
      </c>
      <c r="AW123" s="91"/>
      <c r="AX123" s="106"/>
      <c r="AY123" s="91"/>
      <c r="AZ123" s="106">
        <f t="shared" si="389"/>
        <v>0</v>
      </c>
      <c r="BA123" s="71"/>
      <c r="BB123" s="106">
        <f t="shared" si="390"/>
        <v>0</v>
      </c>
      <c r="BC123" s="145"/>
      <c r="BD123" s="106">
        <f t="shared" si="391"/>
        <v>0</v>
      </c>
      <c r="BE123" s="71"/>
      <c r="BF123" s="106">
        <f t="shared" si="392"/>
        <v>0</v>
      </c>
      <c r="BG123" s="91"/>
      <c r="BH123" s="106">
        <f t="shared" si="393"/>
        <v>0</v>
      </c>
      <c r="BI123" s="91"/>
      <c r="BJ123" s="106">
        <f t="shared" si="394"/>
        <v>0</v>
      </c>
      <c r="BK123" s="92"/>
      <c r="BL123" s="106"/>
      <c r="BM123" s="91"/>
      <c r="BN123" s="106">
        <f t="shared" si="395"/>
        <v>0</v>
      </c>
      <c r="BO123" s="91"/>
      <c r="BP123" s="106"/>
      <c r="BQ123" s="71"/>
      <c r="BR123" s="106">
        <f t="shared" si="396"/>
        <v>0</v>
      </c>
      <c r="BS123" s="91"/>
      <c r="BT123" s="106">
        <f t="shared" si="397"/>
        <v>0</v>
      </c>
      <c r="BU123" s="91"/>
      <c r="BV123" s="106">
        <f t="shared" si="398"/>
        <v>0</v>
      </c>
      <c r="BW123" s="91"/>
      <c r="BX123" s="106">
        <f t="shared" si="399"/>
        <v>0</v>
      </c>
      <c r="BY123" s="71"/>
      <c r="BZ123" s="106">
        <f t="shared" si="400"/>
        <v>0</v>
      </c>
      <c r="CA123" s="91"/>
      <c r="CB123" s="106">
        <f t="shared" si="401"/>
        <v>0</v>
      </c>
      <c r="CC123" s="91"/>
      <c r="CD123" s="106">
        <f t="shared" si="402"/>
        <v>0</v>
      </c>
      <c r="CE123" s="71"/>
      <c r="CF123" s="71"/>
      <c r="CG123" s="71"/>
      <c r="CH123" s="71"/>
      <c r="CI123" s="94"/>
      <c r="CJ123" s="94"/>
      <c r="CK123" s="71"/>
      <c r="CL123" s="106">
        <f t="shared" si="403"/>
        <v>0</v>
      </c>
      <c r="CM123" s="95">
        <f t="shared" si="372"/>
        <v>124</v>
      </c>
      <c r="CN123" s="95">
        <f t="shared" si="372"/>
        <v>8751613.4793647993</v>
      </c>
      <c r="CO123" s="71">
        <v>184</v>
      </c>
      <c r="CP123" s="72">
        <v>12939180.89640264</v>
      </c>
      <c r="CQ123" s="96">
        <v>308</v>
      </c>
      <c r="CR123" s="96">
        <v>21690794.37576744</v>
      </c>
    </row>
    <row r="124" spans="1:96" s="3" customFormat="1" ht="45" customHeight="1" x14ac:dyDescent="0.25">
      <c r="A124" s="121"/>
      <c r="B124" s="121">
        <v>96</v>
      </c>
      <c r="C124" s="164" t="s">
        <v>294</v>
      </c>
      <c r="D124" s="161" t="s">
        <v>295</v>
      </c>
      <c r="E124" s="84">
        <v>17622</v>
      </c>
      <c r="F124" s="149">
        <v>4.8499999999999996</v>
      </c>
      <c r="G124" s="218">
        <v>0.1961</v>
      </c>
      <c r="H124" s="87">
        <v>1</v>
      </c>
      <c r="I124" s="88">
        <v>1.4</v>
      </c>
      <c r="J124" s="88">
        <v>1.68</v>
      </c>
      <c r="K124" s="88">
        <v>2.23</v>
      </c>
      <c r="L124" s="89">
        <v>2.57</v>
      </c>
      <c r="M124" s="97">
        <v>0</v>
      </c>
      <c r="N124" s="106">
        <f t="shared" si="373"/>
        <v>0</v>
      </c>
      <c r="O124" s="91"/>
      <c r="P124" s="106">
        <f t="shared" si="374"/>
        <v>0</v>
      </c>
      <c r="Q124" s="71">
        <v>0</v>
      </c>
      <c r="R124" s="106">
        <f t="shared" si="375"/>
        <v>0</v>
      </c>
      <c r="S124" s="71">
        <v>142</v>
      </c>
      <c r="T124" s="106">
        <f t="shared" si="376"/>
        <v>13088240.528616</v>
      </c>
      <c r="U124" s="91"/>
      <c r="V124" s="106">
        <f t="shared" si="377"/>
        <v>0</v>
      </c>
      <c r="W124" s="91"/>
      <c r="X124" s="106">
        <f t="shared" si="378"/>
        <v>0</v>
      </c>
      <c r="Y124" s="91"/>
      <c r="Z124" s="106"/>
      <c r="AA124" s="71">
        <v>0</v>
      </c>
      <c r="AB124" s="106">
        <f t="shared" si="379"/>
        <v>0</v>
      </c>
      <c r="AC124" s="71">
        <v>19</v>
      </c>
      <c r="AD124" s="106">
        <f t="shared" si="380"/>
        <v>1840406.7567203997</v>
      </c>
      <c r="AE124" s="71"/>
      <c r="AF124" s="106">
        <f t="shared" si="381"/>
        <v>0</v>
      </c>
      <c r="AG124" s="71"/>
      <c r="AH124" s="106">
        <f t="shared" si="382"/>
        <v>0</v>
      </c>
      <c r="AI124" s="91"/>
      <c r="AJ124" s="106">
        <f t="shared" si="383"/>
        <v>0</v>
      </c>
      <c r="AK124" s="91"/>
      <c r="AL124" s="106"/>
      <c r="AM124" s="91"/>
      <c r="AN124" s="106">
        <f t="shared" si="384"/>
        <v>0</v>
      </c>
      <c r="AO124" s="91"/>
      <c r="AP124" s="106">
        <f t="shared" si="385"/>
        <v>0</v>
      </c>
      <c r="AQ124" s="71"/>
      <c r="AR124" s="106">
        <f t="shared" si="386"/>
        <v>0</v>
      </c>
      <c r="AS124" s="91"/>
      <c r="AT124" s="106">
        <f t="shared" si="387"/>
        <v>0</v>
      </c>
      <c r="AU124" s="91"/>
      <c r="AV124" s="106">
        <f t="shared" si="388"/>
        <v>0</v>
      </c>
      <c r="AW124" s="91"/>
      <c r="AX124" s="106"/>
      <c r="AY124" s="91"/>
      <c r="AZ124" s="106">
        <f t="shared" si="389"/>
        <v>0</v>
      </c>
      <c r="BA124" s="71"/>
      <c r="BB124" s="106">
        <f t="shared" si="390"/>
        <v>0</v>
      </c>
      <c r="BC124" s="145"/>
      <c r="BD124" s="106">
        <f t="shared" si="391"/>
        <v>0</v>
      </c>
      <c r="BE124" s="71"/>
      <c r="BF124" s="106">
        <f t="shared" si="392"/>
        <v>0</v>
      </c>
      <c r="BG124" s="91"/>
      <c r="BH124" s="106">
        <f t="shared" si="393"/>
        <v>0</v>
      </c>
      <c r="BI124" s="91"/>
      <c r="BJ124" s="106">
        <f t="shared" si="394"/>
        <v>0</v>
      </c>
      <c r="BK124" s="92"/>
      <c r="BL124" s="106"/>
      <c r="BM124" s="91"/>
      <c r="BN124" s="106">
        <f t="shared" si="395"/>
        <v>0</v>
      </c>
      <c r="BO124" s="91"/>
      <c r="BP124" s="106"/>
      <c r="BQ124" s="71"/>
      <c r="BR124" s="106">
        <f t="shared" si="396"/>
        <v>0</v>
      </c>
      <c r="BS124" s="91"/>
      <c r="BT124" s="106">
        <f t="shared" si="397"/>
        <v>0</v>
      </c>
      <c r="BU124" s="91"/>
      <c r="BV124" s="106">
        <f t="shared" si="398"/>
        <v>0</v>
      </c>
      <c r="BW124" s="91"/>
      <c r="BX124" s="106">
        <f t="shared" si="399"/>
        <v>0</v>
      </c>
      <c r="BY124" s="71"/>
      <c r="BZ124" s="106">
        <f t="shared" si="400"/>
        <v>0</v>
      </c>
      <c r="CA124" s="91"/>
      <c r="CB124" s="106">
        <f t="shared" si="401"/>
        <v>0</v>
      </c>
      <c r="CC124" s="91"/>
      <c r="CD124" s="106">
        <f t="shared" si="402"/>
        <v>0</v>
      </c>
      <c r="CE124" s="71"/>
      <c r="CF124" s="71"/>
      <c r="CG124" s="71"/>
      <c r="CH124" s="71"/>
      <c r="CI124" s="94"/>
      <c r="CJ124" s="94"/>
      <c r="CK124" s="71"/>
      <c r="CL124" s="106">
        <f t="shared" si="403"/>
        <v>0</v>
      </c>
      <c r="CM124" s="95">
        <f t="shared" si="372"/>
        <v>161</v>
      </c>
      <c r="CN124" s="95">
        <f t="shared" si="372"/>
        <v>14928647.285336399</v>
      </c>
      <c r="CO124" s="71">
        <v>404</v>
      </c>
      <c r="CP124" s="72">
        <v>37236966.010992005</v>
      </c>
      <c r="CQ124" s="96">
        <v>565</v>
      </c>
      <c r="CR124" s="96">
        <v>52165613.296328403</v>
      </c>
    </row>
    <row r="125" spans="1:96" s="3" customFormat="1" ht="45" x14ac:dyDescent="0.25">
      <c r="A125" s="121"/>
      <c r="B125" s="121">
        <v>97</v>
      </c>
      <c r="C125" s="164" t="s">
        <v>296</v>
      </c>
      <c r="D125" s="161" t="s">
        <v>297</v>
      </c>
      <c r="E125" s="84">
        <v>17622</v>
      </c>
      <c r="F125" s="149">
        <v>6.48</v>
      </c>
      <c r="G125" s="218">
        <v>0.2109</v>
      </c>
      <c r="H125" s="87">
        <v>1</v>
      </c>
      <c r="I125" s="88">
        <v>1.4</v>
      </c>
      <c r="J125" s="88">
        <v>1.68</v>
      </c>
      <c r="K125" s="88">
        <v>2.23</v>
      </c>
      <c r="L125" s="89">
        <v>2.57</v>
      </c>
      <c r="M125" s="97">
        <v>0</v>
      </c>
      <c r="N125" s="106">
        <f t="shared" si="373"/>
        <v>0</v>
      </c>
      <c r="O125" s="91"/>
      <c r="P125" s="106">
        <f t="shared" si="374"/>
        <v>0</v>
      </c>
      <c r="Q125" s="71">
        <v>0</v>
      </c>
      <c r="R125" s="106">
        <f t="shared" si="375"/>
        <v>0</v>
      </c>
      <c r="S125" s="71">
        <v>216</v>
      </c>
      <c r="T125" s="106">
        <f t="shared" si="376"/>
        <v>26745913.938585602</v>
      </c>
      <c r="U125" s="91"/>
      <c r="V125" s="106">
        <f t="shared" si="377"/>
        <v>0</v>
      </c>
      <c r="W125" s="91"/>
      <c r="X125" s="106">
        <f t="shared" si="378"/>
        <v>0</v>
      </c>
      <c r="Y125" s="91">
        <v>0</v>
      </c>
      <c r="Z125" s="106"/>
      <c r="AA125" s="71">
        <v>0</v>
      </c>
      <c r="AB125" s="106">
        <f t="shared" si="379"/>
        <v>0</v>
      </c>
      <c r="AC125" s="71">
        <v>86</v>
      </c>
      <c r="AD125" s="106">
        <f t="shared" si="380"/>
        <v>11228749.666801922</v>
      </c>
      <c r="AE125" s="71"/>
      <c r="AF125" s="106">
        <f t="shared" si="381"/>
        <v>0</v>
      </c>
      <c r="AG125" s="71"/>
      <c r="AH125" s="106">
        <f t="shared" si="382"/>
        <v>0</v>
      </c>
      <c r="AI125" s="91"/>
      <c r="AJ125" s="106">
        <f t="shared" si="383"/>
        <v>0</v>
      </c>
      <c r="AK125" s="91"/>
      <c r="AL125" s="106"/>
      <c r="AM125" s="91"/>
      <c r="AN125" s="106">
        <f t="shared" si="384"/>
        <v>0</v>
      </c>
      <c r="AO125" s="91"/>
      <c r="AP125" s="106">
        <f t="shared" si="385"/>
        <v>0</v>
      </c>
      <c r="AQ125" s="71"/>
      <c r="AR125" s="106">
        <f t="shared" si="386"/>
        <v>0</v>
      </c>
      <c r="AS125" s="91"/>
      <c r="AT125" s="106">
        <f t="shared" si="387"/>
        <v>0</v>
      </c>
      <c r="AU125" s="91"/>
      <c r="AV125" s="106">
        <f t="shared" si="388"/>
        <v>0</v>
      </c>
      <c r="AW125" s="91"/>
      <c r="AX125" s="106"/>
      <c r="AY125" s="91"/>
      <c r="AZ125" s="106">
        <f t="shared" si="389"/>
        <v>0</v>
      </c>
      <c r="BA125" s="71"/>
      <c r="BB125" s="106">
        <f t="shared" si="390"/>
        <v>0</v>
      </c>
      <c r="BC125" s="145"/>
      <c r="BD125" s="106">
        <f t="shared" si="391"/>
        <v>0</v>
      </c>
      <c r="BE125" s="71"/>
      <c r="BF125" s="106">
        <f t="shared" si="392"/>
        <v>0</v>
      </c>
      <c r="BG125" s="91"/>
      <c r="BH125" s="106">
        <f t="shared" si="393"/>
        <v>0</v>
      </c>
      <c r="BI125" s="91"/>
      <c r="BJ125" s="106">
        <f t="shared" si="394"/>
        <v>0</v>
      </c>
      <c r="BK125" s="92"/>
      <c r="BL125" s="106"/>
      <c r="BM125" s="91"/>
      <c r="BN125" s="106">
        <f t="shared" si="395"/>
        <v>0</v>
      </c>
      <c r="BO125" s="91"/>
      <c r="BP125" s="106"/>
      <c r="BQ125" s="71"/>
      <c r="BR125" s="106">
        <f t="shared" si="396"/>
        <v>0</v>
      </c>
      <c r="BS125" s="91"/>
      <c r="BT125" s="106">
        <f t="shared" si="397"/>
        <v>0</v>
      </c>
      <c r="BU125" s="91"/>
      <c r="BV125" s="106">
        <f t="shared" si="398"/>
        <v>0</v>
      </c>
      <c r="BW125" s="91"/>
      <c r="BX125" s="106">
        <f t="shared" si="399"/>
        <v>0</v>
      </c>
      <c r="BY125" s="71"/>
      <c r="BZ125" s="106">
        <f t="shared" si="400"/>
        <v>0</v>
      </c>
      <c r="CA125" s="91"/>
      <c r="CB125" s="106">
        <f t="shared" si="401"/>
        <v>0</v>
      </c>
      <c r="CC125" s="91"/>
      <c r="CD125" s="106">
        <f t="shared" si="402"/>
        <v>0</v>
      </c>
      <c r="CE125" s="71"/>
      <c r="CF125" s="71"/>
      <c r="CG125" s="71"/>
      <c r="CH125" s="71"/>
      <c r="CI125" s="94"/>
      <c r="CJ125" s="94"/>
      <c r="CK125" s="71"/>
      <c r="CL125" s="106">
        <f t="shared" si="403"/>
        <v>0</v>
      </c>
      <c r="CM125" s="95">
        <f t="shared" si="372"/>
        <v>302</v>
      </c>
      <c r="CN125" s="95">
        <f t="shared" si="372"/>
        <v>37974663.605387524</v>
      </c>
      <c r="CO125" s="71">
        <v>254</v>
      </c>
      <c r="CP125" s="72">
        <v>31451213.6129664</v>
      </c>
      <c r="CQ125" s="96">
        <v>556</v>
      </c>
      <c r="CR125" s="96">
        <v>69425877.218353927</v>
      </c>
    </row>
    <row r="126" spans="1:96" s="3" customFormat="1" ht="45" x14ac:dyDescent="0.25">
      <c r="A126" s="121"/>
      <c r="B126" s="121">
        <v>98</v>
      </c>
      <c r="C126" s="164" t="s">
        <v>298</v>
      </c>
      <c r="D126" s="161" t="s">
        <v>299</v>
      </c>
      <c r="E126" s="84">
        <v>17622</v>
      </c>
      <c r="F126" s="149">
        <v>7.52</v>
      </c>
      <c r="G126" s="218">
        <v>0.24199999999999999</v>
      </c>
      <c r="H126" s="87">
        <v>1</v>
      </c>
      <c r="I126" s="136">
        <v>1.4</v>
      </c>
      <c r="J126" s="136">
        <v>1.68</v>
      </c>
      <c r="K126" s="136">
        <v>2.23</v>
      </c>
      <c r="L126" s="137">
        <v>2.57</v>
      </c>
      <c r="M126" s="97">
        <v>0</v>
      </c>
      <c r="N126" s="106">
        <f t="shared" si="373"/>
        <v>0</v>
      </c>
      <c r="O126" s="91"/>
      <c r="P126" s="106">
        <f t="shared" si="374"/>
        <v>0</v>
      </c>
      <c r="Q126" s="71">
        <v>0</v>
      </c>
      <c r="R126" s="106">
        <f t="shared" si="375"/>
        <v>0</v>
      </c>
      <c r="S126" s="71">
        <v>88</v>
      </c>
      <c r="T126" s="106">
        <f t="shared" si="376"/>
        <v>12790371.280895999</v>
      </c>
      <c r="U126" s="91"/>
      <c r="V126" s="106">
        <f t="shared" si="377"/>
        <v>0</v>
      </c>
      <c r="W126" s="91"/>
      <c r="X126" s="106">
        <f t="shared" si="378"/>
        <v>0</v>
      </c>
      <c r="Y126" s="91">
        <v>0</v>
      </c>
      <c r="Z126" s="106"/>
      <c r="AA126" s="71">
        <v>0</v>
      </c>
      <c r="AB126" s="106">
        <f t="shared" si="379"/>
        <v>0</v>
      </c>
      <c r="AC126" s="71">
        <v>55</v>
      </c>
      <c r="AD126" s="106">
        <f t="shared" si="380"/>
        <v>8487848.0459519997</v>
      </c>
      <c r="AE126" s="71"/>
      <c r="AF126" s="106">
        <f t="shared" si="381"/>
        <v>0</v>
      </c>
      <c r="AG126" s="71"/>
      <c r="AH126" s="106">
        <f t="shared" si="382"/>
        <v>0</v>
      </c>
      <c r="AI126" s="91"/>
      <c r="AJ126" s="106">
        <f t="shared" si="383"/>
        <v>0</v>
      </c>
      <c r="AK126" s="91"/>
      <c r="AL126" s="106"/>
      <c r="AM126" s="91"/>
      <c r="AN126" s="106">
        <f t="shared" si="384"/>
        <v>0</v>
      </c>
      <c r="AO126" s="91"/>
      <c r="AP126" s="106">
        <f t="shared" si="385"/>
        <v>0</v>
      </c>
      <c r="AQ126" s="71"/>
      <c r="AR126" s="106">
        <f t="shared" si="386"/>
        <v>0</v>
      </c>
      <c r="AS126" s="91"/>
      <c r="AT126" s="106">
        <f t="shared" si="387"/>
        <v>0</v>
      </c>
      <c r="AU126" s="91"/>
      <c r="AV126" s="106">
        <f t="shared" si="388"/>
        <v>0</v>
      </c>
      <c r="AW126" s="91"/>
      <c r="AX126" s="106"/>
      <c r="AY126" s="91"/>
      <c r="AZ126" s="106">
        <f t="shared" si="389"/>
        <v>0</v>
      </c>
      <c r="BA126" s="71"/>
      <c r="BB126" s="106">
        <f t="shared" si="390"/>
        <v>0</v>
      </c>
      <c r="BC126" s="145"/>
      <c r="BD126" s="106">
        <f t="shared" si="391"/>
        <v>0</v>
      </c>
      <c r="BE126" s="71"/>
      <c r="BF126" s="106">
        <f t="shared" si="392"/>
        <v>0</v>
      </c>
      <c r="BG126" s="91"/>
      <c r="BH126" s="106">
        <f t="shared" si="393"/>
        <v>0</v>
      </c>
      <c r="BI126" s="91"/>
      <c r="BJ126" s="106">
        <f t="shared" si="394"/>
        <v>0</v>
      </c>
      <c r="BK126" s="92"/>
      <c r="BL126" s="106"/>
      <c r="BM126" s="91"/>
      <c r="BN126" s="106">
        <f t="shared" si="395"/>
        <v>0</v>
      </c>
      <c r="BO126" s="91"/>
      <c r="BP126" s="106"/>
      <c r="BQ126" s="71"/>
      <c r="BR126" s="106">
        <f t="shared" si="396"/>
        <v>0</v>
      </c>
      <c r="BS126" s="91"/>
      <c r="BT126" s="106">
        <f t="shared" si="397"/>
        <v>0</v>
      </c>
      <c r="BU126" s="91"/>
      <c r="BV126" s="106">
        <f t="shared" si="398"/>
        <v>0</v>
      </c>
      <c r="BW126" s="91"/>
      <c r="BX126" s="106">
        <f t="shared" si="399"/>
        <v>0</v>
      </c>
      <c r="BY126" s="71"/>
      <c r="BZ126" s="106">
        <f t="shared" si="400"/>
        <v>0</v>
      </c>
      <c r="CA126" s="91"/>
      <c r="CB126" s="106">
        <f t="shared" si="401"/>
        <v>0</v>
      </c>
      <c r="CC126" s="91"/>
      <c r="CD126" s="106">
        <f t="shared" si="402"/>
        <v>0</v>
      </c>
      <c r="CE126" s="71"/>
      <c r="CF126" s="71"/>
      <c r="CG126" s="71"/>
      <c r="CH126" s="71"/>
      <c r="CI126" s="94"/>
      <c r="CJ126" s="94"/>
      <c r="CK126" s="71"/>
      <c r="CL126" s="106">
        <f t="shared" si="403"/>
        <v>0</v>
      </c>
      <c r="CM126" s="95">
        <f t="shared" si="372"/>
        <v>143</v>
      </c>
      <c r="CN126" s="95">
        <f t="shared" si="372"/>
        <v>21278219.326848</v>
      </c>
      <c r="CO126" s="71">
        <v>317</v>
      </c>
      <c r="CP126" s="72">
        <v>46074405.636863992</v>
      </c>
      <c r="CQ126" s="96">
        <v>460</v>
      </c>
      <c r="CR126" s="96">
        <v>67352624.963711992</v>
      </c>
    </row>
    <row r="127" spans="1:96" s="3" customFormat="1" ht="45" x14ac:dyDescent="0.25">
      <c r="A127" s="121"/>
      <c r="B127" s="121">
        <v>99</v>
      </c>
      <c r="C127" s="219" t="s">
        <v>300</v>
      </c>
      <c r="D127" s="161" t="s">
        <v>301</v>
      </c>
      <c r="E127" s="84">
        <v>17622</v>
      </c>
      <c r="F127" s="149">
        <v>9.41</v>
      </c>
      <c r="G127" s="218">
        <v>0.27460000000000001</v>
      </c>
      <c r="H127" s="87">
        <v>1</v>
      </c>
      <c r="I127" s="136">
        <v>1.4</v>
      </c>
      <c r="J127" s="136">
        <v>1.68</v>
      </c>
      <c r="K127" s="136">
        <v>2.23</v>
      </c>
      <c r="L127" s="137">
        <v>2.57</v>
      </c>
      <c r="M127" s="97">
        <v>0</v>
      </c>
      <c r="N127" s="106">
        <f t="shared" si="373"/>
        <v>0</v>
      </c>
      <c r="O127" s="91"/>
      <c r="P127" s="106">
        <f t="shared" si="374"/>
        <v>0</v>
      </c>
      <c r="Q127" s="71">
        <v>0</v>
      </c>
      <c r="R127" s="106">
        <f t="shared" si="375"/>
        <v>0</v>
      </c>
      <c r="S127" s="71">
        <v>126</v>
      </c>
      <c r="T127" s="106">
        <f t="shared" si="376"/>
        <v>23188664.585116804</v>
      </c>
      <c r="U127" s="91"/>
      <c r="V127" s="106">
        <f t="shared" si="377"/>
        <v>0</v>
      </c>
      <c r="W127" s="91"/>
      <c r="X127" s="106">
        <f t="shared" si="378"/>
        <v>0</v>
      </c>
      <c r="Y127" s="91">
        <v>0</v>
      </c>
      <c r="Z127" s="106"/>
      <c r="AA127" s="71">
        <v>0</v>
      </c>
      <c r="AB127" s="106">
        <f t="shared" si="379"/>
        <v>0</v>
      </c>
      <c r="AC127" s="71">
        <v>130</v>
      </c>
      <c r="AD127" s="106">
        <f t="shared" si="380"/>
        <v>25582286.714212801</v>
      </c>
      <c r="AE127" s="71"/>
      <c r="AF127" s="106">
        <f t="shared" si="381"/>
        <v>0</v>
      </c>
      <c r="AG127" s="71"/>
      <c r="AH127" s="106">
        <f t="shared" si="382"/>
        <v>0</v>
      </c>
      <c r="AI127" s="91"/>
      <c r="AJ127" s="106">
        <f t="shared" si="383"/>
        <v>0</v>
      </c>
      <c r="AK127" s="91"/>
      <c r="AL127" s="106"/>
      <c r="AM127" s="91"/>
      <c r="AN127" s="106">
        <f t="shared" si="384"/>
        <v>0</v>
      </c>
      <c r="AO127" s="91"/>
      <c r="AP127" s="106">
        <f t="shared" si="385"/>
        <v>0</v>
      </c>
      <c r="AQ127" s="71"/>
      <c r="AR127" s="106">
        <f t="shared" si="386"/>
        <v>0</v>
      </c>
      <c r="AS127" s="91"/>
      <c r="AT127" s="106">
        <f t="shared" si="387"/>
        <v>0</v>
      </c>
      <c r="AU127" s="91"/>
      <c r="AV127" s="106">
        <f t="shared" si="388"/>
        <v>0</v>
      </c>
      <c r="AW127" s="91"/>
      <c r="AX127" s="106"/>
      <c r="AY127" s="91"/>
      <c r="AZ127" s="106">
        <f t="shared" si="389"/>
        <v>0</v>
      </c>
      <c r="BA127" s="71"/>
      <c r="BB127" s="106">
        <f t="shared" si="390"/>
        <v>0</v>
      </c>
      <c r="BC127" s="145"/>
      <c r="BD127" s="106">
        <f t="shared" si="391"/>
        <v>0</v>
      </c>
      <c r="BE127" s="71"/>
      <c r="BF127" s="106">
        <f t="shared" si="392"/>
        <v>0</v>
      </c>
      <c r="BG127" s="91"/>
      <c r="BH127" s="106">
        <f t="shared" si="393"/>
        <v>0</v>
      </c>
      <c r="BI127" s="91"/>
      <c r="BJ127" s="106">
        <f t="shared" si="394"/>
        <v>0</v>
      </c>
      <c r="BK127" s="92"/>
      <c r="BL127" s="106"/>
      <c r="BM127" s="91"/>
      <c r="BN127" s="106">
        <f t="shared" si="395"/>
        <v>0</v>
      </c>
      <c r="BO127" s="91"/>
      <c r="BP127" s="106"/>
      <c r="BQ127" s="71"/>
      <c r="BR127" s="106">
        <f t="shared" si="396"/>
        <v>0</v>
      </c>
      <c r="BS127" s="91"/>
      <c r="BT127" s="106">
        <f t="shared" si="397"/>
        <v>0</v>
      </c>
      <c r="BU127" s="91"/>
      <c r="BV127" s="106">
        <f t="shared" si="398"/>
        <v>0</v>
      </c>
      <c r="BW127" s="91"/>
      <c r="BX127" s="106">
        <f t="shared" si="399"/>
        <v>0</v>
      </c>
      <c r="BY127" s="71"/>
      <c r="BZ127" s="106">
        <f t="shared" si="400"/>
        <v>0</v>
      </c>
      <c r="CA127" s="91"/>
      <c r="CB127" s="106">
        <f t="shared" si="401"/>
        <v>0</v>
      </c>
      <c r="CC127" s="91"/>
      <c r="CD127" s="106">
        <f t="shared" si="402"/>
        <v>0</v>
      </c>
      <c r="CE127" s="71"/>
      <c r="CF127" s="71"/>
      <c r="CG127" s="71"/>
      <c r="CH127" s="71"/>
      <c r="CI127" s="94"/>
      <c r="CJ127" s="94"/>
      <c r="CK127" s="71"/>
      <c r="CL127" s="106">
        <f t="shared" si="403"/>
        <v>0</v>
      </c>
      <c r="CM127" s="95">
        <f t="shared" si="372"/>
        <v>256</v>
      </c>
      <c r="CN127" s="95">
        <f t="shared" si="372"/>
        <v>48770951.299329609</v>
      </c>
      <c r="CO127" s="71">
        <v>331</v>
      </c>
      <c r="CP127" s="72">
        <v>61681241.81276641</v>
      </c>
      <c r="CQ127" s="96">
        <v>587</v>
      </c>
      <c r="CR127" s="96">
        <v>110452193.11209601</v>
      </c>
    </row>
    <row r="128" spans="1:96" s="3" customFormat="1" ht="45" x14ac:dyDescent="0.25">
      <c r="A128" s="121"/>
      <c r="B128" s="121">
        <v>100</v>
      </c>
      <c r="C128" s="219" t="s">
        <v>302</v>
      </c>
      <c r="D128" s="161" t="s">
        <v>303</v>
      </c>
      <c r="E128" s="84">
        <v>17622</v>
      </c>
      <c r="F128" s="149">
        <v>11.02</v>
      </c>
      <c r="G128" s="218">
        <v>6.4299999999999996E-2</v>
      </c>
      <c r="H128" s="87">
        <v>1</v>
      </c>
      <c r="I128" s="136">
        <v>1.4</v>
      </c>
      <c r="J128" s="136">
        <v>1.68</v>
      </c>
      <c r="K128" s="136">
        <v>2.23</v>
      </c>
      <c r="L128" s="137">
        <v>2.57</v>
      </c>
      <c r="M128" s="97">
        <v>0</v>
      </c>
      <c r="N128" s="106">
        <f t="shared" si="373"/>
        <v>0</v>
      </c>
      <c r="O128" s="91"/>
      <c r="P128" s="106">
        <f t="shared" si="374"/>
        <v>0</v>
      </c>
      <c r="Q128" s="71">
        <v>0</v>
      </c>
      <c r="R128" s="106">
        <f t="shared" si="375"/>
        <v>0</v>
      </c>
      <c r="S128" s="71">
        <v>32</v>
      </c>
      <c r="T128" s="106">
        <f t="shared" si="376"/>
        <v>6374051.8718975997</v>
      </c>
      <c r="U128" s="91"/>
      <c r="V128" s="106">
        <f t="shared" si="377"/>
        <v>0</v>
      </c>
      <c r="W128" s="91"/>
      <c r="X128" s="106">
        <f t="shared" si="378"/>
        <v>0</v>
      </c>
      <c r="Y128" s="91"/>
      <c r="Z128" s="106"/>
      <c r="AA128" s="71"/>
      <c r="AB128" s="106">
        <f t="shared" si="379"/>
        <v>0</v>
      </c>
      <c r="AC128" s="71">
        <v>57</v>
      </c>
      <c r="AD128" s="106">
        <f t="shared" si="380"/>
        <v>11553067.668589918</v>
      </c>
      <c r="AE128" s="71"/>
      <c r="AF128" s="106">
        <f t="shared" si="381"/>
        <v>0</v>
      </c>
      <c r="AG128" s="71"/>
      <c r="AH128" s="106">
        <f t="shared" si="382"/>
        <v>0</v>
      </c>
      <c r="AI128" s="91"/>
      <c r="AJ128" s="106">
        <f t="shared" si="383"/>
        <v>0</v>
      </c>
      <c r="AK128" s="91"/>
      <c r="AL128" s="106"/>
      <c r="AM128" s="91"/>
      <c r="AN128" s="106">
        <f t="shared" si="384"/>
        <v>0</v>
      </c>
      <c r="AO128" s="91"/>
      <c r="AP128" s="106">
        <f t="shared" si="385"/>
        <v>0</v>
      </c>
      <c r="AQ128" s="71"/>
      <c r="AR128" s="106">
        <f t="shared" si="386"/>
        <v>0</v>
      </c>
      <c r="AS128" s="91"/>
      <c r="AT128" s="106">
        <f t="shared" si="387"/>
        <v>0</v>
      </c>
      <c r="AU128" s="91"/>
      <c r="AV128" s="106">
        <f t="shared" si="388"/>
        <v>0</v>
      </c>
      <c r="AW128" s="91"/>
      <c r="AX128" s="106"/>
      <c r="AY128" s="91"/>
      <c r="AZ128" s="106">
        <f t="shared" si="389"/>
        <v>0</v>
      </c>
      <c r="BA128" s="71"/>
      <c r="BB128" s="106">
        <f t="shared" si="390"/>
        <v>0</v>
      </c>
      <c r="BC128" s="145"/>
      <c r="BD128" s="106">
        <f t="shared" si="391"/>
        <v>0</v>
      </c>
      <c r="BE128" s="71"/>
      <c r="BF128" s="106">
        <f t="shared" si="392"/>
        <v>0</v>
      </c>
      <c r="BG128" s="91"/>
      <c r="BH128" s="106">
        <f t="shared" si="393"/>
        <v>0</v>
      </c>
      <c r="BI128" s="91"/>
      <c r="BJ128" s="106">
        <f t="shared" si="394"/>
        <v>0</v>
      </c>
      <c r="BK128" s="92"/>
      <c r="BL128" s="106"/>
      <c r="BM128" s="91"/>
      <c r="BN128" s="106">
        <f t="shared" si="395"/>
        <v>0</v>
      </c>
      <c r="BO128" s="91"/>
      <c r="BP128" s="106"/>
      <c r="BQ128" s="71"/>
      <c r="BR128" s="106">
        <f t="shared" si="396"/>
        <v>0</v>
      </c>
      <c r="BS128" s="91"/>
      <c r="BT128" s="106">
        <f t="shared" si="397"/>
        <v>0</v>
      </c>
      <c r="BU128" s="91"/>
      <c r="BV128" s="106">
        <f t="shared" si="398"/>
        <v>0</v>
      </c>
      <c r="BW128" s="91"/>
      <c r="BX128" s="106">
        <f t="shared" si="399"/>
        <v>0</v>
      </c>
      <c r="BY128" s="71"/>
      <c r="BZ128" s="106">
        <f t="shared" si="400"/>
        <v>0</v>
      </c>
      <c r="CA128" s="91"/>
      <c r="CB128" s="106">
        <f t="shared" si="401"/>
        <v>0</v>
      </c>
      <c r="CC128" s="91"/>
      <c r="CD128" s="106">
        <f t="shared" si="402"/>
        <v>0</v>
      </c>
      <c r="CE128" s="71"/>
      <c r="CF128" s="71"/>
      <c r="CG128" s="71"/>
      <c r="CH128" s="71"/>
      <c r="CI128" s="94"/>
      <c r="CJ128" s="94"/>
      <c r="CK128" s="71"/>
      <c r="CL128" s="106">
        <f t="shared" si="403"/>
        <v>0</v>
      </c>
      <c r="CM128" s="95">
        <f t="shared" si="372"/>
        <v>89</v>
      </c>
      <c r="CN128" s="95">
        <f t="shared" si="372"/>
        <v>17927119.540487517</v>
      </c>
      <c r="CO128" s="71">
        <v>197</v>
      </c>
      <c r="CP128" s="72">
        <v>39268227.049951673</v>
      </c>
      <c r="CQ128" s="96">
        <v>286</v>
      </c>
      <c r="CR128" s="96">
        <v>57195346.590439186</v>
      </c>
    </row>
    <row r="129" spans="1:96" s="3" customFormat="1" ht="59.25" customHeight="1" x14ac:dyDescent="0.25">
      <c r="A129" s="121"/>
      <c r="B129" s="121">
        <v>101</v>
      </c>
      <c r="C129" s="164" t="s">
        <v>304</v>
      </c>
      <c r="D129" s="161" t="s">
        <v>305</v>
      </c>
      <c r="E129" s="84">
        <v>17622</v>
      </c>
      <c r="F129" s="149">
        <v>11.91</v>
      </c>
      <c r="G129" s="218">
        <v>1.7899999999999999E-2</v>
      </c>
      <c r="H129" s="87">
        <v>1</v>
      </c>
      <c r="I129" s="136">
        <v>1.4</v>
      </c>
      <c r="J129" s="136">
        <v>1.68</v>
      </c>
      <c r="K129" s="136">
        <v>2.23</v>
      </c>
      <c r="L129" s="137">
        <v>2.57</v>
      </c>
      <c r="M129" s="97">
        <v>0</v>
      </c>
      <c r="N129" s="106">
        <f t="shared" si="373"/>
        <v>0</v>
      </c>
      <c r="O129" s="91"/>
      <c r="P129" s="106">
        <f t="shared" si="374"/>
        <v>0</v>
      </c>
      <c r="Q129" s="71">
        <v>0</v>
      </c>
      <c r="R129" s="106">
        <f t="shared" si="375"/>
        <v>0</v>
      </c>
      <c r="S129" s="71">
        <v>103</v>
      </c>
      <c r="T129" s="106">
        <f t="shared" si="376"/>
        <v>21772216.902189601</v>
      </c>
      <c r="U129" s="91"/>
      <c r="V129" s="106">
        <f t="shared" si="377"/>
        <v>0</v>
      </c>
      <c r="W129" s="91"/>
      <c r="X129" s="106">
        <f t="shared" si="378"/>
        <v>0</v>
      </c>
      <c r="Y129" s="91"/>
      <c r="Z129" s="106"/>
      <c r="AA129" s="71"/>
      <c r="AB129" s="106">
        <f t="shared" si="379"/>
        <v>0</v>
      </c>
      <c r="AC129" s="71">
        <v>73</v>
      </c>
      <c r="AD129" s="106">
        <f t="shared" si="380"/>
        <v>15507583.833939122</v>
      </c>
      <c r="AE129" s="71"/>
      <c r="AF129" s="106">
        <f t="shared" si="381"/>
        <v>0</v>
      </c>
      <c r="AG129" s="71"/>
      <c r="AH129" s="106">
        <f t="shared" si="382"/>
        <v>0</v>
      </c>
      <c r="AI129" s="91"/>
      <c r="AJ129" s="106">
        <f t="shared" si="383"/>
        <v>0</v>
      </c>
      <c r="AK129" s="91"/>
      <c r="AL129" s="106"/>
      <c r="AM129" s="91"/>
      <c r="AN129" s="106">
        <f t="shared" si="384"/>
        <v>0</v>
      </c>
      <c r="AO129" s="91"/>
      <c r="AP129" s="106">
        <f t="shared" si="385"/>
        <v>0</v>
      </c>
      <c r="AQ129" s="71"/>
      <c r="AR129" s="106">
        <f t="shared" si="386"/>
        <v>0</v>
      </c>
      <c r="AS129" s="91"/>
      <c r="AT129" s="106">
        <f t="shared" si="387"/>
        <v>0</v>
      </c>
      <c r="AU129" s="91"/>
      <c r="AV129" s="106">
        <f t="shared" si="388"/>
        <v>0</v>
      </c>
      <c r="AW129" s="91"/>
      <c r="AX129" s="106"/>
      <c r="AY129" s="91"/>
      <c r="AZ129" s="106">
        <f t="shared" si="389"/>
        <v>0</v>
      </c>
      <c r="BA129" s="71"/>
      <c r="BB129" s="106">
        <f t="shared" si="390"/>
        <v>0</v>
      </c>
      <c r="BC129" s="145"/>
      <c r="BD129" s="106">
        <f t="shared" si="391"/>
        <v>0</v>
      </c>
      <c r="BE129" s="71"/>
      <c r="BF129" s="106">
        <f t="shared" si="392"/>
        <v>0</v>
      </c>
      <c r="BG129" s="91"/>
      <c r="BH129" s="106">
        <f t="shared" si="393"/>
        <v>0</v>
      </c>
      <c r="BI129" s="91"/>
      <c r="BJ129" s="106">
        <f t="shared" si="394"/>
        <v>0</v>
      </c>
      <c r="BK129" s="92"/>
      <c r="BL129" s="106"/>
      <c r="BM129" s="91"/>
      <c r="BN129" s="106">
        <f t="shared" si="395"/>
        <v>0</v>
      </c>
      <c r="BO129" s="91"/>
      <c r="BP129" s="106"/>
      <c r="BQ129" s="71"/>
      <c r="BR129" s="106">
        <f t="shared" si="396"/>
        <v>0</v>
      </c>
      <c r="BS129" s="91"/>
      <c r="BT129" s="106">
        <f t="shared" si="397"/>
        <v>0</v>
      </c>
      <c r="BU129" s="91"/>
      <c r="BV129" s="106">
        <f t="shared" si="398"/>
        <v>0</v>
      </c>
      <c r="BW129" s="91"/>
      <c r="BX129" s="106">
        <f t="shared" si="399"/>
        <v>0</v>
      </c>
      <c r="BY129" s="71"/>
      <c r="BZ129" s="106">
        <f t="shared" si="400"/>
        <v>0</v>
      </c>
      <c r="CA129" s="91"/>
      <c r="CB129" s="106">
        <f t="shared" si="401"/>
        <v>0</v>
      </c>
      <c r="CC129" s="91"/>
      <c r="CD129" s="106">
        <f t="shared" si="402"/>
        <v>0</v>
      </c>
      <c r="CE129" s="71"/>
      <c r="CF129" s="71"/>
      <c r="CG129" s="71"/>
      <c r="CH129" s="71"/>
      <c r="CI129" s="94"/>
      <c r="CJ129" s="94"/>
      <c r="CK129" s="71"/>
      <c r="CL129" s="106">
        <f t="shared" si="403"/>
        <v>0</v>
      </c>
      <c r="CM129" s="95">
        <f t="shared" si="372"/>
        <v>176</v>
      </c>
      <c r="CN129" s="95">
        <f t="shared" si="372"/>
        <v>37279800.736128725</v>
      </c>
      <c r="CO129" s="71">
        <v>325</v>
      </c>
      <c r="CP129" s="72">
        <v>68751338.084352002</v>
      </c>
      <c r="CQ129" s="96">
        <v>501</v>
      </c>
      <c r="CR129" s="96">
        <v>106031138.82048073</v>
      </c>
    </row>
    <row r="130" spans="1:96" s="3" customFormat="1" ht="45" x14ac:dyDescent="0.25">
      <c r="A130" s="121"/>
      <c r="B130" s="121">
        <v>102</v>
      </c>
      <c r="C130" s="219" t="s">
        <v>306</v>
      </c>
      <c r="D130" s="83" t="s">
        <v>307</v>
      </c>
      <c r="E130" s="84">
        <v>17622</v>
      </c>
      <c r="F130" s="149">
        <v>13.39</v>
      </c>
      <c r="G130" s="218">
        <v>0.14249999999999999</v>
      </c>
      <c r="H130" s="87">
        <v>1</v>
      </c>
      <c r="I130" s="136">
        <v>1.4</v>
      </c>
      <c r="J130" s="136">
        <v>1.68</v>
      </c>
      <c r="K130" s="136">
        <v>2.23</v>
      </c>
      <c r="L130" s="137">
        <v>2.57</v>
      </c>
      <c r="M130" s="136">
        <v>0</v>
      </c>
      <c r="N130" s="106">
        <f t="shared" si="373"/>
        <v>0</v>
      </c>
      <c r="O130" s="147"/>
      <c r="P130" s="106">
        <f t="shared" si="374"/>
        <v>0</v>
      </c>
      <c r="Q130" s="136">
        <v>0</v>
      </c>
      <c r="R130" s="106">
        <f t="shared" si="375"/>
        <v>0</v>
      </c>
      <c r="S130" s="71">
        <v>101</v>
      </c>
      <c r="T130" s="106">
        <f t="shared" si="376"/>
        <v>25190230.12506</v>
      </c>
      <c r="U130" s="136"/>
      <c r="V130" s="106">
        <f t="shared" si="377"/>
        <v>0</v>
      </c>
      <c r="W130" s="136"/>
      <c r="X130" s="106">
        <f t="shared" si="378"/>
        <v>0</v>
      </c>
      <c r="Y130" s="147"/>
      <c r="Z130" s="106"/>
      <c r="AA130" s="147"/>
      <c r="AB130" s="106">
        <f t="shared" si="379"/>
        <v>0</v>
      </c>
      <c r="AC130" s="220">
        <v>99</v>
      </c>
      <c r="AD130" s="106">
        <f t="shared" si="380"/>
        <v>25623473.673798002</v>
      </c>
      <c r="AE130" s="136"/>
      <c r="AF130" s="106">
        <f t="shared" si="381"/>
        <v>0</v>
      </c>
      <c r="AG130" s="147"/>
      <c r="AH130" s="106">
        <f t="shared" si="382"/>
        <v>0</v>
      </c>
      <c r="AI130" s="147"/>
      <c r="AJ130" s="106">
        <f t="shared" si="383"/>
        <v>0</v>
      </c>
      <c r="AK130" s="147"/>
      <c r="AL130" s="147"/>
      <c r="AM130" s="147"/>
      <c r="AN130" s="106">
        <f t="shared" si="384"/>
        <v>0</v>
      </c>
      <c r="AO130" s="147"/>
      <c r="AP130" s="106">
        <f t="shared" si="385"/>
        <v>0</v>
      </c>
      <c r="AQ130" s="147"/>
      <c r="AR130" s="106">
        <f t="shared" si="386"/>
        <v>0</v>
      </c>
      <c r="AS130" s="136"/>
      <c r="AT130" s="106">
        <f t="shared" si="387"/>
        <v>0</v>
      </c>
      <c r="AU130" s="147"/>
      <c r="AV130" s="106">
        <f t="shared" si="388"/>
        <v>0</v>
      </c>
      <c r="AW130" s="147"/>
      <c r="AX130" s="106"/>
      <c r="AY130" s="147"/>
      <c r="AZ130" s="106">
        <f t="shared" si="389"/>
        <v>0</v>
      </c>
      <c r="BA130" s="147"/>
      <c r="BB130" s="106">
        <f t="shared" si="390"/>
        <v>0</v>
      </c>
      <c r="BC130" s="147"/>
      <c r="BD130" s="106">
        <f t="shared" si="391"/>
        <v>0</v>
      </c>
      <c r="BE130" s="147"/>
      <c r="BF130" s="106">
        <f t="shared" si="392"/>
        <v>0</v>
      </c>
      <c r="BG130" s="147"/>
      <c r="BH130" s="106">
        <f t="shared" si="393"/>
        <v>0</v>
      </c>
      <c r="BI130" s="147"/>
      <c r="BJ130" s="106">
        <f t="shared" si="394"/>
        <v>0</v>
      </c>
      <c r="BK130" s="147"/>
      <c r="BL130" s="106"/>
      <c r="BM130" s="147"/>
      <c r="BN130" s="106">
        <f t="shared" si="395"/>
        <v>0</v>
      </c>
      <c r="BO130" s="147"/>
      <c r="BP130" s="106"/>
      <c r="BQ130" s="147"/>
      <c r="BR130" s="106">
        <f t="shared" si="396"/>
        <v>0</v>
      </c>
      <c r="BS130" s="147"/>
      <c r="BT130" s="106">
        <f t="shared" si="397"/>
        <v>0</v>
      </c>
      <c r="BU130" s="147"/>
      <c r="BV130" s="106">
        <f t="shared" si="398"/>
        <v>0</v>
      </c>
      <c r="BW130" s="147"/>
      <c r="BX130" s="106">
        <f t="shared" si="399"/>
        <v>0</v>
      </c>
      <c r="BY130" s="71"/>
      <c r="BZ130" s="106">
        <f t="shared" si="400"/>
        <v>0</v>
      </c>
      <c r="CA130" s="147"/>
      <c r="CB130" s="106">
        <f t="shared" si="401"/>
        <v>0</v>
      </c>
      <c r="CC130" s="147"/>
      <c r="CD130" s="106">
        <f t="shared" si="402"/>
        <v>0</v>
      </c>
      <c r="CE130" s="147"/>
      <c r="CF130" s="147"/>
      <c r="CG130" s="147"/>
      <c r="CH130" s="147"/>
      <c r="CI130" s="94"/>
      <c r="CJ130" s="94"/>
      <c r="CK130" s="71"/>
      <c r="CL130" s="106">
        <f t="shared" si="403"/>
        <v>0</v>
      </c>
      <c r="CM130" s="95">
        <f t="shared" si="372"/>
        <v>200</v>
      </c>
      <c r="CN130" s="95">
        <f t="shared" si="372"/>
        <v>50813703.798858002</v>
      </c>
      <c r="CO130" s="71">
        <v>125</v>
      </c>
      <c r="CP130" s="72">
        <v>31514958.286812</v>
      </c>
      <c r="CQ130" s="96">
        <v>325</v>
      </c>
      <c r="CR130" s="96">
        <v>82328662.085669994</v>
      </c>
    </row>
    <row r="131" spans="1:96" s="3" customFormat="1" ht="45" x14ac:dyDescent="0.25">
      <c r="A131" s="121"/>
      <c r="B131" s="121">
        <v>103</v>
      </c>
      <c r="C131" s="164" t="s">
        <v>308</v>
      </c>
      <c r="D131" s="161" t="s">
        <v>309</v>
      </c>
      <c r="E131" s="84">
        <v>17622</v>
      </c>
      <c r="F131" s="149">
        <v>16.420000000000002</v>
      </c>
      <c r="G131" s="218">
        <v>0.13980000000000001</v>
      </c>
      <c r="H131" s="87">
        <v>1</v>
      </c>
      <c r="I131" s="136">
        <v>1.4</v>
      </c>
      <c r="J131" s="136">
        <v>1.68</v>
      </c>
      <c r="K131" s="136">
        <v>2.23</v>
      </c>
      <c r="L131" s="137">
        <v>2.57</v>
      </c>
      <c r="M131" s="97">
        <v>0</v>
      </c>
      <c r="N131" s="106">
        <f t="shared" si="373"/>
        <v>0</v>
      </c>
      <c r="O131" s="91"/>
      <c r="P131" s="106">
        <f t="shared" si="374"/>
        <v>0</v>
      </c>
      <c r="Q131" s="71">
        <v>0</v>
      </c>
      <c r="R131" s="106">
        <f t="shared" si="375"/>
        <v>0</v>
      </c>
      <c r="S131" s="71">
        <v>151</v>
      </c>
      <c r="T131" s="106">
        <f t="shared" si="376"/>
        <v>46135614.850300804</v>
      </c>
      <c r="U131" s="91"/>
      <c r="V131" s="106">
        <f t="shared" si="377"/>
        <v>0</v>
      </c>
      <c r="W131" s="91"/>
      <c r="X131" s="106">
        <f t="shared" si="378"/>
        <v>0</v>
      </c>
      <c r="Y131" s="91"/>
      <c r="Z131" s="106"/>
      <c r="AA131" s="71"/>
      <c r="AB131" s="106">
        <f t="shared" si="379"/>
        <v>0</v>
      </c>
      <c r="AC131" s="71">
        <v>134</v>
      </c>
      <c r="AD131" s="106">
        <f t="shared" si="380"/>
        <v>42459282.398586243</v>
      </c>
      <c r="AE131" s="71"/>
      <c r="AF131" s="106">
        <f t="shared" si="381"/>
        <v>0</v>
      </c>
      <c r="AG131" s="71"/>
      <c r="AH131" s="106">
        <f t="shared" si="382"/>
        <v>0</v>
      </c>
      <c r="AI131" s="91"/>
      <c r="AJ131" s="106">
        <f t="shared" si="383"/>
        <v>0</v>
      </c>
      <c r="AK131" s="91"/>
      <c r="AL131" s="106"/>
      <c r="AM131" s="91"/>
      <c r="AN131" s="106">
        <f t="shared" si="384"/>
        <v>0</v>
      </c>
      <c r="AO131" s="91"/>
      <c r="AP131" s="106">
        <f t="shared" si="385"/>
        <v>0</v>
      </c>
      <c r="AQ131" s="71"/>
      <c r="AR131" s="106">
        <f t="shared" si="386"/>
        <v>0</v>
      </c>
      <c r="AS131" s="91"/>
      <c r="AT131" s="106">
        <f t="shared" si="387"/>
        <v>0</v>
      </c>
      <c r="AU131" s="91"/>
      <c r="AV131" s="106">
        <f t="shared" si="388"/>
        <v>0</v>
      </c>
      <c r="AW131" s="91"/>
      <c r="AX131" s="106"/>
      <c r="AY131" s="91"/>
      <c r="AZ131" s="106">
        <f t="shared" si="389"/>
        <v>0</v>
      </c>
      <c r="BA131" s="71"/>
      <c r="BB131" s="106">
        <f t="shared" si="390"/>
        <v>0</v>
      </c>
      <c r="BC131" s="145"/>
      <c r="BD131" s="106">
        <f t="shared" si="391"/>
        <v>0</v>
      </c>
      <c r="BE131" s="71"/>
      <c r="BF131" s="106">
        <f t="shared" si="392"/>
        <v>0</v>
      </c>
      <c r="BG131" s="91"/>
      <c r="BH131" s="106">
        <f t="shared" si="393"/>
        <v>0</v>
      </c>
      <c r="BI131" s="91"/>
      <c r="BJ131" s="106">
        <f t="shared" si="394"/>
        <v>0</v>
      </c>
      <c r="BK131" s="92"/>
      <c r="BL131" s="106"/>
      <c r="BM131" s="91"/>
      <c r="BN131" s="106">
        <f t="shared" si="395"/>
        <v>0</v>
      </c>
      <c r="BO131" s="91"/>
      <c r="BP131" s="106"/>
      <c r="BQ131" s="71"/>
      <c r="BR131" s="106">
        <f t="shared" si="396"/>
        <v>0</v>
      </c>
      <c r="BS131" s="91"/>
      <c r="BT131" s="106">
        <f t="shared" si="397"/>
        <v>0</v>
      </c>
      <c r="BU131" s="91"/>
      <c r="BV131" s="106">
        <f t="shared" si="398"/>
        <v>0</v>
      </c>
      <c r="BW131" s="91"/>
      <c r="BX131" s="106">
        <f t="shared" si="399"/>
        <v>0</v>
      </c>
      <c r="BY131" s="71"/>
      <c r="BZ131" s="106">
        <f t="shared" si="400"/>
        <v>0</v>
      </c>
      <c r="CA131" s="91"/>
      <c r="CB131" s="106">
        <f t="shared" si="401"/>
        <v>0</v>
      </c>
      <c r="CC131" s="91"/>
      <c r="CD131" s="106">
        <f t="shared" si="402"/>
        <v>0</v>
      </c>
      <c r="CE131" s="71"/>
      <c r="CF131" s="71"/>
      <c r="CG131" s="71"/>
      <c r="CH131" s="71"/>
      <c r="CI131" s="94"/>
      <c r="CJ131" s="94"/>
      <c r="CK131" s="71"/>
      <c r="CL131" s="106">
        <f t="shared" si="403"/>
        <v>0</v>
      </c>
      <c r="CM131" s="95">
        <f t="shared" si="372"/>
        <v>285</v>
      </c>
      <c r="CN131" s="95">
        <f t="shared" si="372"/>
        <v>88594897.248887047</v>
      </c>
      <c r="CO131" s="71">
        <v>131</v>
      </c>
      <c r="CP131" s="72">
        <v>40024937.386684805</v>
      </c>
      <c r="CQ131" s="96">
        <v>416</v>
      </c>
      <c r="CR131" s="96">
        <v>128619834.63557185</v>
      </c>
    </row>
    <row r="132" spans="1:96" s="3" customFormat="1" ht="45" x14ac:dyDescent="0.25">
      <c r="A132" s="121"/>
      <c r="B132" s="121">
        <v>104</v>
      </c>
      <c r="C132" s="164" t="s">
        <v>310</v>
      </c>
      <c r="D132" s="161" t="s">
        <v>311</v>
      </c>
      <c r="E132" s="84">
        <v>17622</v>
      </c>
      <c r="F132" s="149">
        <v>18.100000000000001</v>
      </c>
      <c r="G132" s="218">
        <v>6.8000000000000005E-2</v>
      </c>
      <c r="H132" s="87">
        <v>1</v>
      </c>
      <c r="I132" s="136">
        <v>1.4</v>
      </c>
      <c r="J132" s="136">
        <v>1.68</v>
      </c>
      <c r="K132" s="136">
        <v>2.23</v>
      </c>
      <c r="L132" s="137">
        <v>2.57</v>
      </c>
      <c r="M132" s="97">
        <v>0</v>
      </c>
      <c r="N132" s="106">
        <f t="shared" si="373"/>
        <v>0</v>
      </c>
      <c r="O132" s="91"/>
      <c r="P132" s="106">
        <f t="shared" si="374"/>
        <v>0</v>
      </c>
      <c r="Q132" s="71">
        <v>0</v>
      </c>
      <c r="R132" s="106">
        <f t="shared" si="375"/>
        <v>0</v>
      </c>
      <c r="S132" s="71">
        <v>183</v>
      </c>
      <c r="T132" s="106">
        <f t="shared" si="376"/>
        <v>59956996.936319992</v>
      </c>
      <c r="U132" s="91"/>
      <c r="V132" s="106">
        <f t="shared" si="377"/>
        <v>0</v>
      </c>
      <c r="W132" s="91"/>
      <c r="X132" s="106">
        <f t="shared" si="378"/>
        <v>0</v>
      </c>
      <c r="Y132" s="91"/>
      <c r="Z132" s="106"/>
      <c r="AA132" s="71"/>
      <c r="AB132" s="106">
        <f t="shared" si="379"/>
        <v>0</v>
      </c>
      <c r="AC132" s="71">
        <v>176</v>
      </c>
      <c r="AD132" s="106">
        <f t="shared" si="380"/>
        <v>58732401.581568003</v>
      </c>
      <c r="AE132" s="71"/>
      <c r="AF132" s="106">
        <f t="shared" si="381"/>
        <v>0</v>
      </c>
      <c r="AG132" s="71"/>
      <c r="AH132" s="106">
        <f t="shared" si="382"/>
        <v>0</v>
      </c>
      <c r="AI132" s="91"/>
      <c r="AJ132" s="106">
        <f t="shared" si="383"/>
        <v>0</v>
      </c>
      <c r="AK132" s="91"/>
      <c r="AL132" s="106"/>
      <c r="AM132" s="91"/>
      <c r="AN132" s="106">
        <f t="shared" si="384"/>
        <v>0</v>
      </c>
      <c r="AO132" s="91"/>
      <c r="AP132" s="106">
        <f t="shared" si="385"/>
        <v>0</v>
      </c>
      <c r="AQ132" s="71"/>
      <c r="AR132" s="106">
        <f t="shared" si="386"/>
        <v>0</v>
      </c>
      <c r="AS132" s="91"/>
      <c r="AT132" s="106">
        <f t="shared" si="387"/>
        <v>0</v>
      </c>
      <c r="AU132" s="91"/>
      <c r="AV132" s="106">
        <f t="shared" si="388"/>
        <v>0</v>
      </c>
      <c r="AW132" s="91"/>
      <c r="AX132" s="106"/>
      <c r="AY132" s="91"/>
      <c r="AZ132" s="106">
        <f t="shared" si="389"/>
        <v>0</v>
      </c>
      <c r="BA132" s="71"/>
      <c r="BB132" s="106">
        <f t="shared" si="390"/>
        <v>0</v>
      </c>
      <c r="BC132" s="145"/>
      <c r="BD132" s="106">
        <f t="shared" si="391"/>
        <v>0</v>
      </c>
      <c r="BE132" s="71"/>
      <c r="BF132" s="106">
        <f t="shared" si="392"/>
        <v>0</v>
      </c>
      <c r="BG132" s="91"/>
      <c r="BH132" s="106">
        <f t="shared" si="393"/>
        <v>0</v>
      </c>
      <c r="BI132" s="91"/>
      <c r="BJ132" s="106">
        <f t="shared" si="394"/>
        <v>0</v>
      </c>
      <c r="BK132" s="92"/>
      <c r="BL132" s="106"/>
      <c r="BM132" s="91"/>
      <c r="BN132" s="106">
        <f t="shared" si="395"/>
        <v>0</v>
      </c>
      <c r="BO132" s="91"/>
      <c r="BP132" s="106"/>
      <c r="BQ132" s="71"/>
      <c r="BR132" s="106">
        <f t="shared" si="396"/>
        <v>0</v>
      </c>
      <c r="BS132" s="91"/>
      <c r="BT132" s="106">
        <f t="shared" si="397"/>
        <v>0</v>
      </c>
      <c r="BU132" s="91"/>
      <c r="BV132" s="106">
        <f t="shared" si="398"/>
        <v>0</v>
      </c>
      <c r="BW132" s="91"/>
      <c r="BX132" s="106">
        <f t="shared" si="399"/>
        <v>0</v>
      </c>
      <c r="BY132" s="71"/>
      <c r="BZ132" s="106">
        <f t="shared" si="400"/>
        <v>0</v>
      </c>
      <c r="CA132" s="91"/>
      <c r="CB132" s="106">
        <f t="shared" si="401"/>
        <v>0</v>
      </c>
      <c r="CC132" s="91"/>
      <c r="CD132" s="106">
        <f t="shared" si="402"/>
        <v>0</v>
      </c>
      <c r="CE132" s="71"/>
      <c r="CF132" s="71"/>
      <c r="CG132" s="71"/>
      <c r="CH132" s="71"/>
      <c r="CI132" s="94"/>
      <c r="CJ132" s="94"/>
      <c r="CK132" s="71"/>
      <c r="CL132" s="106">
        <f t="shared" si="403"/>
        <v>0</v>
      </c>
      <c r="CM132" s="95">
        <f t="shared" si="372"/>
        <v>359</v>
      </c>
      <c r="CN132" s="95">
        <f t="shared" si="372"/>
        <v>118689398.51788799</v>
      </c>
      <c r="CO132" s="71">
        <v>390</v>
      </c>
      <c r="CP132" s="72">
        <v>127898665.86815999</v>
      </c>
      <c r="CQ132" s="96">
        <v>749</v>
      </c>
      <c r="CR132" s="96">
        <v>246588064.38604799</v>
      </c>
    </row>
    <row r="133" spans="1:96" s="3" customFormat="1" ht="45.75" customHeight="1" x14ac:dyDescent="0.25">
      <c r="A133" s="121"/>
      <c r="B133" s="121">
        <v>105</v>
      </c>
      <c r="C133" s="164" t="s">
        <v>312</v>
      </c>
      <c r="D133" s="122" t="s">
        <v>313</v>
      </c>
      <c r="E133" s="84">
        <v>17622</v>
      </c>
      <c r="F133" s="149">
        <v>21.84</v>
      </c>
      <c r="G133" s="218">
        <v>4.5400000000000003E-2</v>
      </c>
      <c r="H133" s="87">
        <v>1</v>
      </c>
      <c r="I133" s="136">
        <v>1.4</v>
      </c>
      <c r="J133" s="136">
        <v>1.68</v>
      </c>
      <c r="K133" s="136">
        <v>2.23</v>
      </c>
      <c r="L133" s="137">
        <v>2.57</v>
      </c>
      <c r="M133" s="97">
        <v>0</v>
      </c>
      <c r="N133" s="106">
        <f t="shared" si="373"/>
        <v>0</v>
      </c>
      <c r="O133" s="91"/>
      <c r="P133" s="106">
        <f t="shared" si="374"/>
        <v>0</v>
      </c>
      <c r="Q133" s="71">
        <v>0</v>
      </c>
      <c r="R133" s="106">
        <f t="shared" si="375"/>
        <v>0</v>
      </c>
      <c r="S133" s="217">
        <v>286</v>
      </c>
      <c r="T133" s="106">
        <f t="shared" si="376"/>
        <v>112070135.0216448</v>
      </c>
      <c r="U133" s="91"/>
      <c r="V133" s="106">
        <f t="shared" si="377"/>
        <v>0</v>
      </c>
      <c r="W133" s="91"/>
      <c r="X133" s="106">
        <f t="shared" si="378"/>
        <v>0</v>
      </c>
      <c r="Y133" s="91"/>
      <c r="Z133" s="106"/>
      <c r="AA133" s="71"/>
      <c r="AB133" s="106">
        <f t="shared" si="379"/>
        <v>0</v>
      </c>
      <c r="AC133" s="71">
        <v>140</v>
      </c>
      <c r="AD133" s="106">
        <f t="shared" si="380"/>
        <v>55544442.271718405</v>
      </c>
      <c r="AE133" s="71"/>
      <c r="AF133" s="106">
        <f t="shared" si="381"/>
        <v>0</v>
      </c>
      <c r="AG133" s="71"/>
      <c r="AH133" s="106">
        <f t="shared" si="382"/>
        <v>0</v>
      </c>
      <c r="AI133" s="91"/>
      <c r="AJ133" s="106">
        <f t="shared" si="383"/>
        <v>0</v>
      </c>
      <c r="AK133" s="91"/>
      <c r="AL133" s="106"/>
      <c r="AM133" s="91"/>
      <c r="AN133" s="106">
        <f t="shared" si="384"/>
        <v>0</v>
      </c>
      <c r="AO133" s="91"/>
      <c r="AP133" s="106">
        <f t="shared" si="385"/>
        <v>0</v>
      </c>
      <c r="AQ133" s="71"/>
      <c r="AR133" s="106">
        <f t="shared" si="386"/>
        <v>0</v>
      </c>
      <c r="AS133" s="91"/>
      <c r="AT133" s="106">
        <f t="shared" si="387"/>
        <v>0</v>
      </c>
      <c r="AU133" s="91"/>
      <c r="AV133" s="106">
        <f t="shared" si="388"/>
        <v>0</v>
      </c>
      <c r="AW133" s="91"/>
      <c r="AX133" s="106"/>
      <c r="AY133" s="91"/>
      <c r="AZ133" s="106">
        <f t="shared" si="389"/>
        <v>0</v>
      </c>
      <c r="BA133" s="71"/>
      <c r="BB133" s="106">
        <f t="shared" si="390"/>
        <v>0</v>
      </c>
      <c r="BC133" s="145"/>
      <c r="BD133" s="106">
        <f t="shared" si="391"/>
        <v>0</v>
      </c>
      <c r="BE133" s="71"/>
      <c r="BF133" s="106">
        <f t="shared" si="392"/>
        <v>0</v>
      </c>
      <c r="BG133" s="91"/>
      <c r="BH133" s="106">
        <f t="shared" si="393"/>
        <v>0</v>
      </c>
      <c r="BI133" s="91"/>
      <c r="BJ133" s="106">
        <f t="shared" si="394"/>
        <v>0</v>
      </c>
      <c r="BK133" s="92"/>
      <c r="BL133" s="106"/>
      <c r="BM133" s="91"/>
      <c r="BN133" s="106">
        <f t="shared" si="395"/>
        <v>0</v>
      </c>
      <c r="BO133" s="91"/>
      <c r="BP133" s="106"/>
      <c r="BQ133" s="71"/>
      <c r="BR133" s="106">
        <f t="shared" si="396"/>
        <v>0</v>
      </c>
      <c r="BS133" s="91"/>
      <c r="BT133" s="106">
        <f t="shared" si="397"/>
        <v>0</v>
      </c>
      <c r="BU133" s="91"/>
      <c r="BV133" s="106">
        <f t="shared" si="398"/>
        <v>0</v>
      </c>
      <c r="BW133" s="91"/>
      <c r="BX133" s="106">
        <f t="shared" si="399"/>
        <v>0</v>
      </c>
      <c r="BY133" s="71"/>
      <c r="BZ133" s="106">
        <f t="shared" si="400"/>
        <v>0</v>
      </c>
      <c r="CA133" s="91"/>
      <c r="CB133" s="106">
        <f t="shared" si="401"/>
        <v>0</v>
      </c>
      <c r="CC133" s="91"/>
      <c r="CD133" s="106">
        <f t="shared" si="402"/>
        <v>0</v>
      </c>
      <c r="CE133" s="71"/>
      <c r="CF133" s="71"/>
      <c r="CG133" s="71"/>
      <c r="CH133" s="71"/>
      <c r="CI133" s="94"/>
      <c r="CJ133" s="94"/>
      <c r="CK133" s="71"/>
      <c r="CL133" s="106">
        <f t="shared" si="403"/>
        <v>0</v>
      </c>
      <c r="CM133" s="95">
        <f t="shared" si="372"/>
        <v>426</v>
      </c>
      <c r="CN133" s="95">
        <f t="shared" si="372"/>
        <v>167614577.29336321</v>
      </c>
      <c r="CO133" s="71">
        <v>399</v>
      </c>
      <c r="CP133" s="72">
        <v>156388733.14192128</v>
      </c>
      <c r="CQ133" s="96">
        <v>825</v>
      </c>
      <c r="CR133" s="96">
        <v>324003310.4352845</v>
      </c>
    </row>
    <row r="134" spans="1:96" s="3" customFormat="1" ht="45" customHeight="1" x14ac:dyDescent="0.25">
      <c r="A134" s="121"/>
      <c r="B134" s="121">
        <v>106</v>
      </c>
      <c r="C134" s="164" t="s">
        <v>314</v>
      </c>
      <c r="D134" s="122" t="s">
        <v>315</v>
      </c>
      <c r="E134" s="84">
        <v>17622</v>
      </c>
      <c r="F134" s="149">
        <v>23.17</v>
      </c>
      <c r="G134" s="218">
        <v>8.1100000000000005E-2</v>
      </c>
      <c r="H134" s="87">
        <v>1</v>
      </c>
      <c r="I134" s="136">
        <v>1.4</v>
      </c>
      <c r="J134" s="136">
        <v>1.68</v>
      </c>
      <c r="K134" s="136">
        <v>2.23</v>
      </c>
      <c r="L134" s="137">
        <v>2.57</v>
      </c>
      <c r="M134" s="97">
        <v>0</v>
      </c>
      <c r="N134" s="106">
        <f t="shared" si="373"/>
        <v>0</v>
      </c>
      <c r="O134" s="91"/>
      <c r="P134" s="106">
        <f t="shared" si="374"/>
        <v>0</v>
      </c>
      <c r="Q134" s="71">
        <v>0</v>
      </c>
      <c r="R134" s="106">
        <f t="shared" si="375"/>
        <v>0</v>
      </c>
      <c r="S134" s="217">
        <v>127</v>
      </c>
      <c r="T134" s="106">
        <f t="shared" si="376"/>
        <v>53536475.152591206</v>
      </c>
      <c r="U134" s="91"/>
      <c r="V134" s="106">
        <f t="shared" si="377"/>
        <v>0</v>
      </c>
      <c r="W134" s="91"/>
      <c r="X134" s="106">
        <f t="shared" si="378"/>
        <v>0</v>
      </c>
      <c r="Y134" s="91"/>
      <c r="Z134" s="106"/>
      <c r="AA134" s="71"/>
      <c r="AB134" s="106">
        <f t="shared" si="379"/>
        <v>0</v>
      </c>
      <c r="AC134" s="71">
        <v>83</v>
      </c>
      <c r="AD134" s="106">
        <f t="shared" si="380"/>
        <v>35757957.441674158</v>
      </c>
      <c r="AE134" s="71"/>
      <c r="AF134" s="106">
        <f t="shared" si="381"/>
        <v>0</v>
      </c>
      <c r="AG134" s="71"/>
      <c r="AH134" s="106">
        <f t="shared" si="382"/>
        <v>0</v>
      </c>
      <c r="AI134" s="91"/>
      <c r="AJ134" s="106">
        <f t="shared" si="383"/>
        <v>0</v>
      </c>
      <c r="AK134" s="91"/>
      <c r="AL134" s="106"/>
      <c r="AM134" s="91"/>
      <c r="AN134" s="106">
        <f t="shared" si="384"/>
        <v>0</v>
      </c>
      <c r="AO134" s="91"/>
      <c r="AP134" s="106">
        <f t="shared" si="385"/>
        <v>0</v>
      </c>
      <c r="AQ134" s="71"/>
      <c r="AR134" s="106">
        <f t="shared" si="386"/>
        <v>0</v>
      </c>
      <c r="AS134" s="91"/>
      <c r="AT134" s="106">
        <f t="shared" si="387"/>
        <v>0</v>
      </c>
      <c r="AU134" s="91"/>
      <c r="AV134" s="106">
        <f t="shared" si="388"/>
        <v>0</v>
      </c>
      <c r="AW134" s="91"/>
      <c r="AX134" s="106"/>
      <c r="AY134" s="91"/>
      <c r="AZ134" s="106">
        <f t="shared" si="389"/>
        <v>0</v>
      </c>
      <c r="BA134" s="71"/>
      <c r="BB134" s="106">
        <f t="shared" si="390"/>
        <v>0</v>
      </c>
      <c r="BC134" s="145"/>
      <c r="BD134" s="106">
        <f t="shared" si="391"/>
        <v>0</v>
      </c>
      <c r="BE134" s="71"/>
      <c r="BF134" s="106">
        <f t="shared" si="392"/>
        <v>0</v>
      </c>
      <c r="BG134" s="91"/>
      <c r="BH134" s="106">
        <f t="shared" si="393"/>
        <v>0</v>
      </c>
      <c r="BI134" s="91"/>
      <c r="BJ134" s="106">
        <f t="shared" si="394"/>
        <v>0</v>
      </c>
      <c r="BK134" s="92"/>
      <c r="BL134" s="106"/>
      <c r="BM134" s="91"/>
      <c r="BN134" s="106">
        <f t="shared" si="395"/>
        <v>0</v>
      </c>
      <c r="BO134" s="91"/>
      <c r="BP134" s="106"/>
      <c r="BQ134" s="71"/>
      <c r="BR134" s="106">
        <f t="shared" si="396"/>
        <v>0</v>
      </c>
      <c r="BS134" s="91"/>
      <c r="BT134" s="106">
        <f t="shared" si="397"/>
        <v>0</v>
      </c>
      <c r="BU134" s="91"/>
      <c r="BV134" s="106">
        <f t="shared" si="398"/>
        <v>0</v>
      </c>
      <c r="BW134" s="91"/>
      <c r="BX134" s="106">
        <f t="shared" si="399"/>
        <v>0</v>
      </c>
      <c r="BY134" s="71"/>
      <c r="BZ134" s="106">
        <f t="shared" si="400"/>
        <v>0</v>
      </c>
      <c r="CA134" s="91"/>
      <c r="CB134" s="106">
        <f t="shared" si="401"/>
        <v>0</v>
      </c>
      <c r="CC134" s="91"/>
      <c r="CD134" s="106">
        <f t="shared" si="402"/>
        <v>0</v>
      </c>
      <c r="CE134" s="71"/>
      <c r="CF134" s="71"/>
      <c r="CG134" s="71"/>
      <c r="CH134" s="71"/>
      <c r="CI134" s="94"/>
      <c r="CJ134" s="94"/>
      <c r="CK134" s="71"/>
      <c r="CL134" s="106">
        <f t="shared" si="403"/>
        <v>0</v>
      </c>
      <c r="CM134" s="95">
        <f t="shared" si="372"/>
        <v>210</v>
      </c>
      <c r="CN134" s="95">
        <f t="shared" si="372"/>
        <v>89294432.594265372</v>
      </c>
      <c r="CO134" s="71">
        <v>153</v>
      </c>
      <c r="CP134" s="72">
        <v>64496698.41217681</v>
      </c>
      <c r="CQ134" s="96">
        <v>363</v>
      </c>
      <c r="CR134" s="96">
        <v>153791131.00644219</v>
      </c>
    </row>
    <row r="135" spans="1:96" s="3" customFormat="1" ht="47.25" customHeight="1" x14ac:dyDescent="0.25">
      <c r="A135" s="121"/>
      <c r="B135" s="121">
        <v>107</v>
      </c>
      <c r="C135" s="219" t="s">
        <v>316</v>
      </c>
      <c r="D135" s="165" t="s">
        <v>317</v>
      </c>
      <c r="E135" s="84">
        <v>17622</v>
      </c>
      <c r="F135" s="149">
        <v>27.23</v>
      </c>
      <c r="G135" s="218">
        <v>5.6899999999999999E-2</v>
      </c>
      <c r="H135" s="87">
        <v>1</v>
      </c>
      <c r="I135" s="136">
        <v>1.4</v>
      </c>
      <c r="J135" s="136">
        <v>1.68</v>
      </c>
      <c r="K135" s="136">
        <v>2.23</v>
      </c>
      <c r="L135" s="137">
        <v>2.57</v>
      </c>
      <c r="M135" s="97">
        <v>0</v>
      </c>
      <c r="N135" s="106">
        <f t="shared" si="373"/>
        <v>0</v>
      </c>
      <c r="O135" s="91"/>
      <c r="P135" s="106">
        <f t="shared" si="374"/>
        <v>0</v>
      </c>
      <c r="Q135" s="71">
        <v>0</v>
      </c>
      <c r="R135" s="106">
        <f t="shared" si="375"/>
        <v>0</v>
      </c>
      <c r="S135" s="217">
        <v>110</v>
      </c>
      <c r="T135" s="106">
        <f t="shared" si="376"/>
        <v>53984521.699416004</v>
      </c>
      <c r="U135" s="91"/>
      <c r="V135" s="106">
        <f t="shared" si="377"/>
        <v>0</v>
      </c>
      <c r="W135" s="91"/>
      <c r="X135" s="106">
        <f t="shared" si="378"/>
        <v>0</v>
      </c>
      <c r="Y135" s="91"/>
      <c r="Z135" s="106"/>
      <c r="AA135" s="71"/>
      <c r="AB135" s="106">
        <f t="shared" si="379"/>
        <v>0</v>
      </c>
      <c r="AC135" s="71">
        <v>58</v>
      </c>
      <c r="AD135" s="106">
        <f t="shared" si="380"/>
        <v>28907971.541840158</v>
      </c>
      <c r="AE135" s="71"/>
      <c r="AF135" s="106">
        <f t="shared" si="381"/>
        <v>0</v>
      </c>
      <c r="AG135" s="71"/>
      <c r="AH135" s="106">
        <f t="shared" si="382"/>
        <v>0</v>
      </c>
      <c r="AI135" s="91"/>
      <c r="AJ135" s="106">
        <f t="shared" si="383"/>
        <v>0</v>
      </c>
      <c r="AK135" s="91"/>
      <c r="AL135" s="106"/>
      <c r="AM135" s="91"/>
      <c r="AN135" s="106">
        <f t="shared" si="384"/>
        <v>0</v>
      </c>
      <c r="AO135" s="91"/>
      <c r="AP135" s="106">
        <f t="shared" si="385"/>
        <v>0</v>
      </c>
      <c r="AQ135" s="71"/>
      <c r="AR135" s="106">
        <f t="shared" si="386"/>
        <v>0</v>
      </c>
      <c r="AS135" s="91"/>
      <c r="AT135" s="106">
        <f t="shared" si="387"/>
        <v>0</v>
      </c>
      <c r="AU135" s="91"/>
      <c r="AV135" s="106">
        <f t="shared" si="388"/>
        <v>0</v>
      </c>
      <c r="AW135" s="91"/>
      <c r="AX135" s="106"/>
      <c r="AY135" s="91"/>
      <c r="AZ135" s="106">
        <f t="shared" si="389"/>
        <v>0</v>
      </c>
      <c r="BA135" s="71"/>
      <c r="BB135" s="106">
        <f t="shared" si="390"/>
        <v>0</v>
      </c>
      <c r="BC135" s="145"/>
      <c r="BD135" s="106">
        <f t="shared" si="391"/>
        <v>0</v>
      </c>
      <c r="BE135" s="71"/>
      <c r="BF135" s="106">
        <f t="shared" si="392"/>
        <v>0</v>
      </c>
      <c r="BG135" s="91"/>
      <c r="BH135" s="106">
        <f t="shared" si="393"/>
        <v>0</v>
      </c>
      <c r="BI135" s="91"/>
      <c r="BJ135" s="106">
        <f t="shared" si="394"/>
        <v>0</v>
      </c>
      <c r="BK135" s="92"/>
      <c r="BL135" s="106"/>
      <c r="BM135" s="91"/>
      <c r="BN135" s="106">
        <f t="shared" si="395"/>
        <v>0</v>
      </c>
      <c r="BO135" s="91"/>
      <c r="BP135" s="106"/>
      <c r="BQ135" s="71"/>
      <c r="BR135" s="106">
        <f t="shared" si="396"/>
        <v>0</v>
      </c>
      <c r="BS135" s="91"/>
      <c r="BT135" s="106">
        <f t="shared" si="397"/>
        <v>0</v>
      </c>
      <c r="BU135" s="91"/>
      <c r="BV135" s="106">
        <f t="shared" si="398"/>
        <v>0</v>
      </c>
      <c r="BW135" s="91"/>
      <c r="BX135" s="106">
        <f t="shared" si="399"/>
        <v>0</v>
      </c>
      <c r="BY135" s="71"/>
      <c r="BZ135" s="106">
        <f t="shared" si="400"/>
        <v>0</v>
      </c>
      <c r="CA135" s="91"/>
      <c r="CB135" s="106">
        <f t="shared" si="401"/>
        <v>0</v>
      </c>
      <c r="CC135" s="91"/>
      <c r="CD135" s="106">
        <f t="shared" si="402"/>
        <v>0</v>
      </c>
      <c r="CE135" s="71"/>
      <c r="CF135" s="71"/>
      <c r="CG135" s="71"/>
      <c r="CH135" s="71"/>
      <c r="CI135" s="94"/>
      <c r="CJ135" s="94"/>
      <c r="CK135" s="71"/>
      <c r="CL135" s="106">
        <f t="shared" si="403"/>
        <v>0</v>
      </c>
      <c r="CM135" s="95">
        <f t="shared" si="372"/>
        <v>168</v>
      </c>
      <c r="CN135" s="95">
        <f t="shared" si="372"/>
        <v>82892493.241256163</v>
      </c>
      <c r="CO135" s="71">
        <v>138</v>
      </c>
      <c r="CP135" s="72">
        <v>67726036.313812807</v>
      </c>
      <c r="CQ135" s="96">
        <v>306</v>
      </c>
      <c r="CR135" s="96">
        <v>150618529.55506897</v>
      </c>
    </row>
    <row r="136" spans="1:96" s="3" customFormat="1" ht="45" customHeight="1" x14ac:dyDescent="0.25">
      <c r="A136" s="121"/>
      <c r="B136" s="121">
        <v>108</v>
      </c>
      <c r="C136" s="219" t="s">
        <v>318</v>
      </c>
      <c r="D136" s="165" t="s">
        <v>319</v>
      </c>
      <c r="E136" s="84">
        <v>17622</v>
      </c>
      <c r="F136" s="149">
        <v>34.69</v>
      </c>
      <c r="G136" s="218">
        <v>8.8599999999999998E-2</v>
      </c>
      <c r="H136" s="87">
        <v>1</v>
      </c>
      <c r="I136" s="136">
        <v>1.4</v>
      </c>
      <c r="J136" s="136">
        <v>1.68</v>
      </c>
      <c r="K136" s="136">
        <v>2.23</v>
      </c>
      <c r="L136" s="137">
        <v>2.57</v>
      </c>
      <c r="M136" s="97">
        <v>0</v>
      </c>
      <c r="N136" s="106">
        <f t="shared" si="373"/>
        <v>0</v>
      </c>
      <c r="O136" s="91"/>
      <c r="P136" s="106">
        <f t="shared" si="374"/>
        <v>0</v>
      </c>
      <c r="Q136" s="71">
        <v>0</v>
      </c>
      <c r="R136" s="106">
        <f t="shared" si="375"/>
        <v>0</v>
      </c>
      <c r="S136" s="217">
        <v>24</v>
      </c>
      <c r="T136" s="106">
        <f t="shared" si="376"/>
        <v>15191325.755020797</v>
      </c>
      <c r="U136" s="91"/>
      <c r="V136" s="106">
        <f t="shared" si="377"/>
        <v>0</v>
      </c>
      <c r="W136" s="91"/>
      <c r="X136" s="106">
        <f t="shared" si="378"/>
        <v>0</v>
      </c>
      <c r="Y136" s="91"/>
      <c r="Z136" s="106"/>
      <c r="AA136" s="71"/>
      <c r="AB136" s="106">
        <f t="shared" si="379"/>
        <v>0</v>
      </c>
      <c r="AC136" s="71"/>
      <c r="AD136" s="106">
        <f t="shared" si="380"/>
        <v>0</v>
      </c>
      <c r="AE136" s="71"/>
      <c r="AF136" s="106">
        <f t="shared" si="381"/>
        <v>0</v>
      </c>
      <c r="AG136" s="71"/>
      <c r="AH136" s="106">
        <f t="shared" si="382"/>
        <v>0</v>
      </c>
      <c r="AI136" s="91"/>
      <c r="AJ136" s="106">
        <f t="shared" si="383"/>
        <v>0</v>
      </c>
      <c r="AK136" s="91"/>
      <c r="AL136" s="106"/>
      <c r="AM136" s="91"/>
      <c r="AN136" s="106">
        <f t="shared" si="384"/>
        <v>0</v>
      </c>
      <c r="AO136" s="91"/>
      <c r="AP136" s="106">
        <f t="shared" si="385"/>
        <v>0</v>
      </c>
      <c r="AQ136" s="71"/>
      <c r="AR136" s="106">
        <f t="shared" si="386"/>
        <v>0</v>
      </c>
      <c r="AS136" s="91"/>
      <c r="AT136" s="106">
        <f t="shared" si="387"/>
        <v>0</v>
      </c>
      <c r="AU136" s="91"/>
      <c r="AV136" s="106">
        <f t="shared" si="388"/>
        <v>0</v>
      </c>
      <c r="AW136" s="91"/>
      <c r="AX136" s="106"/>
      <c r="AY136" s="91"/>
      <c r="AZ136" s="106">
        <f t="shared" si="389"/>
        <v>0</v>
      </c>
      <c r="BA136" s="71"/>
      <c r="BB136" s="106">
        <f t="shared" si="390"/>
        <v>0</v>
      </c>
      <c r="BC136" s="145"/>
      <c r="BD136" s="106">
        <f t="shared" si="391"/>
        <v>0</v>
      </c>
      <c r="BE136" s="71"/>
      <c r="BF136" s="106">
        <f t="shared" si="392"/>
        <v>0</v>
      </c>
      <c r="BG136" s="91"/>
      <c r="BH136" s="106">
        <f t="shared" si="393"/>
        <v>0</v>
      </c>
      <c r="BI136" s="91"/>
      <c r="BJ136" s="106">
        <f t="shared" si="394"/>
        <v>0</v>
      </c>
      <c r="BK136" s="92"/>
      <c r="BL136" s="106"/>
      <c r="BM136" s="91"/>
      <c r="BN136" s="106">
        <f t="shared" si="395"/>
        <v>0</v>
      </c>
      <c r="BO136" s="91"/>
      <c r="BP136" s="106"/>
      <c r="BQ136" s="71"/>
      <c r="BR136" s="106">
        <f t="shared" si="396"/>
        <v>0</v>
      </c>
      <c r="BS136" s="91"/>
      <c r="BT136" s="106">
        <f t="shared" si="397"/>
        <v>0</v>
      </c>
      <c r="BU136" s="91"/>
      <c r="BV136" s="106">
        <f t="shared" si="398"/>
        <v>0</v>
      </c>
      <c r="BW136" s="91"/>
      <c r="BX136" s="106">
        <f t="shared" si="399"/>
        <v>0</v>
      </c>
      <c r="BY136" s="71"/>
      <c r="BZ136" s="106">
        <f t="shared" si="400"/>
        <v>0</v>
      </c>
      <c r="CA136" s="91"/>
      <c r="CB136" s="106">
        <f t="shared" si="401"/>
        <v>0</v>
      </c>
      <c r="CC136" s="91"/>
      <c r="CD136" s="106">
        <f t="shared" si="402"/>
        <v>0</v>
      </c>
      <c r="CE136" s="71"/>
      <c r="CF136" s="71"/>
      <c r="CG136" s="71"/>
      <c r="CH136" s="71"/>
      <c r="CI136" s="94"/>
      <c r="CJ136" s="94"/>
      <c r="CK136" s="71"/>
      <c r="CL136" s="106">
        <f t="shared" si="403"/>
        <v>0</v>
      </c>
      <c r="CM136" s="95">
        <f t="shared" si="372"/>
        <v>24</v>
      </c>
      <c r="CN136" s="95">
        <f t="shared" si="372"/>
        <v>15191325.755020797</v>
      </c>
      <c r="CO136" s="71">
        <v>8</v>
      </c>
      <c r="CP136" s="72">
        <v>5063775.2516735988</v>
      </c>
      <c r="CQ136" s="96">
        <v>32</v>
      </c>
      <c r="CR136" s="96">
        <v>20255101.006694395</v>
      </c>
    </row>
    <row r="137" spans="1:96" s="3" customFormat="1" ht="45" customHeight="1" x14ac:dyDescent="0.25">
      <c r="A137" s="121"/>
      <c r="B137" s="121">
        <v>109</v>
      </c>
      <c r="C137" s="219" t="s">
        <v>320</v>
      </c>
      <c r="D137" s="211" t="s">
        <v>321</v>
      </c>
      <c r="E137" s="84">
        <v>17622</v>
      </c>
      <c r="F137" s="149">
        <v>39.619999999999997</v>
      </c>
      <c r="G137" s="218">
        <v>7.4200000000000002E-2</v>
      </c>
      <c r="H137" s="87">
        <v>1</v>
      </c>
      <c r="I137" s="136">
        <v>1.4</v>
      </c>
      <c r="J137" s="136">
        <v>1.68</v>
      </c>
      <c r="K137" s="136">
        <v>2.23</v>
      </c>
      <c r="L137" s="137">
        <v>2.57</v>
      </c>
      <c r="M137" s="97"/>
      <c r="N137" s="106">
        <f t="shared" si="373"/>
        <v>0</v>
      </c>
      <c r="O137" s="97"/>
      <c r="P137" s="106">
        <f t="shared" si="374"/>
        <v>0</v>
      </c>
      <c r="Q137" s="90"/>
      <c r="R137" s="106">
        <f t="shared" si="375"/>
        <v>0</v>
      </c>
      <c r="S137" s="126">
        <v>6</v>
      </c>
      <c r="T137" s="106">
        <f t="shared" si="376"/>
        <v>4313434.3826111993</v>
      </c>
      <c r="U137" s="97"/>
      <c r="V137" s="106">
        <f t="shared" si="377"/>
        <v>0</v>
      </c>
      <c r="W137" s="97"/>
      <c r="X137" s="106">
        <f t="shared" si="378"/>
        <v>0</v>
      </c>
      <c r="Y137" s="97"/>
      <c r="Z137" s="166"/>
      <c r="AA137" s="90"/>
      <c r="AB137" s="106">
        <f t="shared" si="379"/>
        <v>0</v>
      </c>
      <c r="AC137" s="90"/>
      <c r="AD137" s="106">
        <f t="shared" si="380"/>
        <v>0</v>
      </c>
      <c r="AE137" s="90"/>
      <c r="AF137" s="106">
        <f t="shared" si="381"/>
        <v>0</v>
      </c>
      <c r="AG137" s="90"/>
      <c r="AH137" s="106">
        <f t="shared" si="382"/>
        <v>0</v>
      </c>
      <c r="AI137" s="97"/>
      <c r="AJ137" s="106">
        <f t="shared" si="383"/>
        <v>0</v>
      </c>
      <c r="AK137" s="97"/>
      <c r="AL137" s="166"/>
      <c r="AM137" s="97"/>
      <c r="AN137" s="106">
        <f t="shared" si="384"/>
        <v>0</v>
      </c>
      <c r="AO137" s="97"/>
      <c r="AP137" s="106">
        <f t="shared" si="385"/>
        <v>0</v>
      </c>
      <c r="AQ137" s="90"/>
      <c r="AR137" s="106">
        <f t="shared" si="386"/>
        <v>0</v>
      </c>
      <c r="AS137" s="97"/>
      <c r="AT137" s="106">
        <f t="shared" si="387"/>
        <v>0</v>
      </c>
      <c r="AU137" s="97"/>
      <c r="AV137" s="106">
        <f t="shared" si="388"/>
        <v>0</v>
      </c>
      <c r="AW137" s="97"/>
      <c r="AX137" s="166"/>
      <c r="AY137" s="97"/>
      <c r="AZ137" s="106">
        <f t="shared" si="389"/>
        <v>0</v>
      </c>
      <c r="BA137" s="90"/>
      <c r="BB137" s="106">
        <f t="shared" si="390"/>
        <v>0</v>
      </c>
      <c r="BC137" s="148"/>
      <c r="BD137" s="106">
        <f t="shared" si="391"/>
        <v>0</v>
      </c>
      <c r="BE137" s="90"/>
      <c r="BF137" s="106">
        <f t="shared" si="392"/>
        <v>0</v>
      </c>
      <c r="BG137" s="97"/>
      <c r="BH137" s="106">
        <f t="shared" si="393"/>
        <v>0</v>
      </c>
      <c r="BI137" s="97"/>
      <c r="BJ137" s="106">
        <f t="shared" si="394"/>
        <v>0</v>
      </c>
      <c r="BK137" s="99"/>
      <c r="BL137" s="166"/>
      <c r="BM137" s="97"/>
      <c r="BN137" s="106">
        <f t="shared" si="395"/>
        <v>0</v>
      </c>
      <c r="BO137" s="97"/>
      <c r="BP137" s="166"/>
      <c r="BQ137" s="90"/>
      <c r="BR137" s="106">
        <f t="shared" si="396"/>
        <v>0</v>
      </c>
      <c r="BS137" s="97"/>
      <c r="BT137" s="106">
        <f t="shared" si="397"/>
        <v>0</v>
      </c>
      <c r="BU137" s="97"/>
      <c r="BV137" s="106">
        <f t="shared" si="398"/>
        <v>0</v>
      </c>
      <c r="BW137" s="97"/>
      <c r="BX137" s="106">
        <f t="shared" si="399"/>
        <v>0</v>
      </c>
      <c r="BY137" s="71"/>
      <c r="BZ137" s="106">
        <f t="shared" si="400"/>
        <v>0</v>
      </c>
      <c r="CA137" s="97"/>
      <c r="CB137" s="106">
        <f t="shared" si="401"/>
        <v>0</v>
      </c>
      <c r="CC137" s="97"/>
      <c r="CD137" s="106">
        <f t="shared" si="402"/>
        <v>0</v>
      </c>
      <c r="CE137" s="90"/>
      <c r="CF137" s="90"/>
      <c r="CG137" s="90"/>
      <c r="CH137" s="90"/>
      <c r="CI137" s="139"/>
      <c r="CJ137" s="139"/>
      <c r="CK137" s="90"/>
      <c r="CL137" s="106">
        <f t="shared" si="403"/>
        <v>0</v>
      </c>
      <c r="CM137" s="95">
        <f t="shared" si="372"/>
        <v>6</v>
      </c>
      <c r="CN137" s="95">
        <f t="shared" si="372"/>
        <v>4313434.3826111993</v>
      </c>
      <c r="CO137" s="90"/>
      <c r="CP137" s="167"/>
      <c r="CQ137" s="96"/>
      <c r="CR137" s="96"/>
    </row>
    <row r="138" spans="1:96" s="3" customFormat="1" ht="45" customHeight="1" x14ac:dyDescent="0.25">
      <c r="A138" s="121"/>
      <c r="B138" s="121">
        <v>110</v>
      </c>
      <c r="C138" s="219" t="s">
        <v>322</v>
      </c>
      <c r="D138" s="211" t="s">
        <v>323</v>
      </c>
      <c r="E138" s="84">
        <v>17622</v>
      </c>
      <c r="F138" s="149">
        <v>45.17</v>
      </c>
      <c r="G138" s="218">
        <v>8.1299999999999997E-2</v>
      </c>
      <c r="H138" s="87">
        <v>1</v>
      </c>
      <c r="I138" s="136">
        <v>1.4</v>
      </c>
      <c r="J138" s="136">
        <v>1.68</v>
      </c>
      <c r="K138" s="136">
        <v>2.23</v>
      </c>
      <c r="L138" s="137">
        <v>2.57</v>
      </c>
      <c r="M138" s="97"/>
      <c r="N138" s="106">
        <f t="shared" si="373"/>
        <v>0</v>
      </c>
      <c r="O138" s="97"/>
      <c r="P138" s="106">
        <f t="shared" si="374"/>
        <v>0</v>
      </c>
      <c r="Q138" s="90"/>
      <c r="R138" s="106">
        <f t="shared" si="375"/>
        <v>0</v>
      </c>
      <c r="S138" s="126">
        <v>4</v>
      </c>
      <c r="T138" s="106">
        <f t="shared" si="376"/>
        <v>3287484.7850591997</v>
      </c>
      <c r="U138" s="97"/>
      <c r="V138" s="106">
        <f t="shared" si="377"/>
        <v>0</v>
      </c>
      <c r="W138" s="97"/>
      <c r="X138" s="106">
        <f t="shared" si="378"/>
        <v>0</v>
      </c>
      <c r="Y138" s="97"/>
      <c r="Z138" s="166"/>
      <c r="AA138" s="90"/>
      <c r="AB138" s="106">
        <f t="shared" si="379"/>
        <v>0</v>
      </c>
      <c r="AC138" s="90">
        <v>1</v>
      </c>
      <c r="AD138" s="106">
        <f t="shared" si="380"/>
        <v>839991.01565015991</v>
      </c>
      <c r="AE138" s="90"/>
      <c r="AF138" s="106">
        <f t="shared" si="381"/>
        <v>0</v>
      </c>
      <c r="AG138" s="90"/>
      <c r="AH138" s="106">
        <f t="shared" si="382"/>
        <v>0</v>
      </c>
      <c r="AI138" s="97"/>
      <c r="AJ138" s="106">
        <f t="shared" si="383"/>
        <v>0</v>
      </c>
      <c r="AK138" s="97"/>
      <c r="AL138" s="166"/>
      <c r="AM138" s="97"/>
      <c r="AN138" s="106">
        <f t="shared" si="384"/>
        <v>0</v>
      </c>
      <c r="AO138" s="97"/>
      <c r="AP138" s="106">
        <f t="shared" si="385"/>
        <v>0</v>
      </c>
      <c r="AQ138" s="90"/>
      <c r="AR138" s="106">
        <f t="shared" si="386"/>
        <v>0</v>
      </c>
      <c r="AS138" s="97"/>
      <c r="AT138" s="106">
        <f t="shared" si="387"/>
        <v>0</v>
      </c>
      <c r="AU138" s="97"/>
      <c r="AV138" s="106">
        <f t="shared" si="388"/>
        <v>0</v>
      </c>
      <c r="AW138" s="97"/>
      <c r="AX138" s="166"/>
      <c r="AY138" s="97"/>
      <c r="AZ138" s="106">
        <f t="shared" si="389"/>
        <v>0</v>
      </c>
      <c r="BA138" s="90"/>
      <c r="BB138" s="106">
        <f t="shared" si="390"/>
        <v>0</v>
      </c>
      <c r="BC138" s="148"/>
      <c r="BD138" s="106">
        <f t="shared" si="391"/>
        <v>0</v>
      </c>
      <c r="BE138" s="90"/>
      <c r="BF138" s="106">
        <f t="shared" si="392"/>
        <v>0</v>
      </c>
      <c r="BG138" s="97"/>
      <c r="BH138" s="106">
        <f t="shared" si="393"/>
        <v>0</v>
      </c>
      <c r="BI138" s="97"/>
      <c r="BJ138" s="106">
        <f t="shared" si="394"/>
        <v>0</v>
      </c>
      <c r="BK138" s="99"/>
      <c r="BL138" s="166"/>
      <c r="BM138" s="97"/>
      <c r="BN138" s="106">
        <f t="shared" si="395"/>
        <v>0</v>
      </c>
      <c r="BO138" s="97"/>
      <c r="BP138" s="166"/>
      <c r="BQ138" s="90"/>
      <c r="BR138" s="106">
        <f t="shared" si="396"/>
        <v>0</v>
      </c>
      <c r="BS138" s="97"/>
      <c r="BT138" s="106">
        <f t="shared" si="397"/>
        <v>0</v>
      </c>
      <c r="BU138" s="97"/>
      <c r="BV138" s="106">
        <f t="shared" si="398"/>
        <v>0</v>
      </c>
      <c r="BW138" s="97"/>
      <c r="BX138" s="106">
        <f t="shared" si="399"/>
        <v>0</v>
      </c>
      <c r="BY138" s="71"/>
      <c r="BZ138" s="106">
        <f t="shared" si="400"/>
        <v>0</v>
      </c>
      <c r="CA138" s="97"/>
      <c r="CB138" s="106">
        <f t="shared" si="401"/>
        <v>0</v>
      </c>
      <c r="CC138" s="97"/>
      <c r="CD138" s="106">
        <f t="shared" si="402"/>
        <v>0</v>
      </c>
      <c r="CE138" s="90"/>
      <c r="CF138" s="90"/>
      <c r="CG138" s="90"/>
      <c r="CH138" s="90"/>
      <c r="CI138" s="139"/>
      <c r="CJ138" s="139"/>
      <c r="CK138" s="90"/>
      <c r="CL138" s="106">
        <f t="shared" si="403"/>
        <v>0</v>
      </c>
      <c r="CM138" s="95">
        <f t="shared" si="372"/>
        <v>5</v>
      </c>
      <c r="CN138" s="95">
        <f t="shared" si="372"/>
        <v>4127475.8007093593</v>
      </c>
      <c r="CO138" s="90"/>
      <c r="CP138" s="167"/>
      <c r="CQ138" s="96"/>
      <c r="CR138" s="96"/>
    </row>
    <row r="139" spans="1:96" s="3" customFormat="1" ht="45" customHeight="1" x14ac:dyDescent="0.25">
      <c r="A139" s="121"/>
      <c r="B139" s="121">
        <v>111</v>
      </c>
      <c r="C139" s="219" t="s">
        <v>324</v>
      </c>
      <c r="D139" s="211" t="s">
        <v>325</v>
      </c>
      <c r="E139" s="84">
        <v>17622</v>
      </c>
      <c r="F139" s="221">
        <v>56.81</v>
      </c>
      <c r="G139" s="218">
        <v>3.0000000000000001E-3</v>
      </c>
      <c r="H139" s="87">
        <v>1</v>
      </c>
      <c r="I139" s="136">
        <v>1.4</v>
      </c>
      <c r="J139" s="136">
        <v>1.68</v>
      </c>
      <c r="K139" s="136">
        <v>2.23</v>
      </c>
      <c r="L139" s="137">
        <v>2.57</v>
      </c>
      <c r="M139" s="97"/>
      <c r="N139" s="106">
        <f t="shared" si="373"/>
        <v>0</v>
      </c>
      <c r="O139" s="97"/>
      <c r="P139" s="106">
        <f t="shared" si="374"/>
        <v>0</v>
      </c>
      <c r="Q139" s="90"/>
      <c r="R139" s="106">
        <f t="shared" si="375"/>
        <v>0</v>
      </c>
      <c r="S139" s="126">
        <v>5</v>
      </c>
      <c r="T139" s="106">
        <f t="shared" si="376"/>
        <v>5011535.7349200007</v>
      </c>
      <c r="U139" s="97"/>
      <c r="V139" s="106">
        <f t="shared" si="377"/>
        <v>0</v>
      </c>
      <c r="W139" s="97"/>
      <c r="X139" s="106">
        <f t="shared" si="378"/>
        <v>0</v>
      </c>
      <c r="Y139" s="97"/>
      <c r="Z139" s="166"/>
      <c r="AA139" s="90"/>
      <c r="AB139" s="106">
        <f t="shared" si="379"/>
        <v>0</v>
      </c>
      <c r="AC139" s="90">
        <v>1</v>
      </c>
      <c r="AD139" s="106">
        <f t="shared" si="380"/>
        <v>1003148.0758728001</v>
      </c>
      <c r="AE139" s="90"/>
      <c r="AF139" s="106">
        <f t="shared" si="381"/>
        <v>0</v>
      </c>
      <c r="AG139" s="90"/>
      <c r="AH139" s="106">
        <f t="shared" si="382"/>
        <v>0</v>
      </c>
      <c r="AI139" s="97"/>
      <c r="AJ139" s="106">
        <f t="shared" si="383"/>
        <v>0</v>
      </c>
      <c r="AK139" s="97"/>
      <c r="AL139" s="166"/>
      <c r="AM139" s="97"/>
      <c r="AN139" s="106">
        <f t="shared" si="384"/>
        <v>0</v>
      </c>
      <c r="AO139" s="97"/>
      <c r="AP139" s="106">
        <f t="shared" si="385"/>
        <v>0</v>
      </c>
      <c r="AQ139" s="90"/>
      <c r="AR139" s="106">
        <f t="shared" si="386"/>
        <v>0</v>
      </c>
      <c r="AS139" s="97"/>
      <c r="AT139" s="106">
        <f t="shared" si="387"/>
        <v>0</v>
      </c>
      <c r="AU139" s="97"/>
      <c r="AV139" s="106">
        <f t="shared" si="388"/>
        <v>0</v>
      </c>
      <c r="AW139" s="97"/>
      <c r="AX139" s="166"/>
      <c r="AY139" s="97"/>
      <c r="AZ139" s="106">
        <f t="shared" si="389"/>
        <v>0</v>
      </c>
      <c r="BA139" s="90"/>
      <c r="BB139" s="106">
        <f t="shared" si="390"/>
        <v>0</v>
      </c>
      <c r="BC139" s="148"/>
      <c r="BD139" s="106">
        <f t="shared" si="391"/>
        <v>0</v>
      </c>
      <c r="BE139" s="90"/>
      <c r="BF139" s="106">
        <f t="shared" si="392"/>
        <v>0</v>
      </c>
      <c r="BG139" s="97"/>
      <c r="BH139" s="106">
        <f t="shared" si="393"/>
        <v>0</v>
      </c>
      <c r="BI139" s="97"/>
      <c r="BJ139" s="106">
        <f t="shared" si="394"/>
        <v>0</v>
      </c>
      <c r="BK139" s="99"/>
      <c r="BL139" s="166"/>
      <c r="BM139" s="97"/>
      <c r="BN139" s="106">
        <f t="shared" si="395"/>
        <v>0</v>
      </c>
      <c r="BO139" s="97"/>
      <c r="BP139" s="166"/>
      <c r="BQ139" s="90"/>
      <c r="BR139" s="106">
        <f t="shared" si="396"/>
        <v>0</v>
      </c>
      <c r="BS139" s="97"/>
      <c r="BT139" s="106">
        <f t="shared" si="397"/>
        <v>0</v>
      </c>
      <c r="BU139" s="97"/>
      <c r="BV139" s="106">
        <f t="shared" si="398"/>
        <v>0</v>
      </c>
      <c r="BW139" s="97"/>
      <c r="BX139" s="106">
        <f t="shared" si="399"/>
        <v>0</v>
      </c>
      <c r="BY139" s="71"/>
      <c r="BZ139" s="106">
        <f t="shared" si="400"/>
        <v>0</v>
      </c>
      <c r="CA139" s="97"/>
      <c r="CB139" s="106">
        <f t="shared" si="401"/>
        <v>0</v>
      </c>
      <c r="CC139" s="97"/>
      <c r="CD139" s="106">
        <f t="shared" si="402"/>
        <v>0</v>
      </c>
      <c r="CE139" s="90"/>
      <c r="CF139" s="90"/>
      <c r="CG139" s="90"/>
      <c r="CH139" s="90"/>
      <c r="CI139" s="139"/>
      <c r="CJ139" s="139"/>
      <c r="CK139" s="90"/>
      <c r="CL139" s="106">
        <f t="shared" si="403"/>
        <v>0</v>
      </c>
      <c r="CM139" s="95">
        <f t="shared" si="372"/>
        <v>6</v>
      </c>
      <c r="CN139" s="95">
        <f t="shared" si="372"/>
        <v>6014683.810792801</v>
      </c>
      <c r="CO139" s="90"/>
      <c r="CP139" s="167"/>
      <c r="CQ139" s="96"/>
      <c r="CR139" s="96"/>
    </row>
    <row r="140" spans="1:96" s="3" customFormat="1" ht="18.75" customHeight="1" x14ac:dyDescent="0.25">
      <c r="A140" s="168">
        <v>20</v>
      </c>
      <c r="B140" s="168"/>
      <c r="C140" s="169" t="s">
        <v>326</v>
      </c>
      <c r="D140" s="170" t="s">
        <v>327</v>
      </c>
      <c r="E140" s="84">
        <v>17622</v>
      </c>
      <c r="F140" s="132">
        <v>0.98</v>
      </c>
      <c r="G140" s="114"/>
      <c r="H140" s="171"/>
      <c r="I140" s="75">
        <v>1.4</v>
      </c>
      <c r="J140" s="76">
        <v>1.68</v>
      </c>
      <c r="K140" s="76">
        <v>2.23</v>
      </c>
      <c r="L140" s="77">
        <v>2.57</v>
      </c>
      <c r="M140" s="172">
        <f>SUM(M141:M146)</f>
        <v>400</v>
      </c>
      <c r="N140" s="172">
        <f t="shared" ref="N140:BY140" si="404">SUM(N141:N146)</f>
        <v>7745644.3679999989</v>
      </c>
      <c r="O140" s="172">
        <f t="shared" si="404"/>
        <v>0</v>
      </c>
      <c r="P140" s="172">
        <f t="shared" si="404"/>
        <v>0</v>
      </c>
      <c r="Q140" s="172">
        <f t="shared" si="404"/>
        <v>0</v>
      </c>
      <c r="R140" s="172">
        <f t="shared" si="404"/>
        <v>0</v>
      </c>
      <c r="S140" s="172">
        <f t="shared" si="404"/>
        <v>0</v>
      </c>
      <c r="T140" s="172">
        <f t="shared" si="404"/>
        <v>0</v>
      </c>
      <c r="U140" s="172">
        <f t="shared" si="404"/>
        <v>0</v>
      </c>
      <c r="V140" s="172">
        <f t="shared" si="404"/>
        <v>0</v>
      </c>
      <c r="W140" s="172">
        <f t="shared" si="404"/>
        <v>0</v>
      </c>
      <c r="X140" s="172">
        <f t="shared" si="404"/>
        <v>0</v>
      </c>
      <c r="Y140" s="172">
        <f t="shared" si="404"/>
        <v>0</v>
      </c>
      <c r="Z140" s="172">
        <f t="shared" si="404"/>
        <v>0</v>
      </c>
      <c r="AA140" s="172">
        <f t="shared" si="404"/>
        <v>0</v>
      </c>
      <c r="AB140" s="172">
        <f t="shared" si="404"/>
        <v>0</v>
      </c>
      <c r="AC140" s="172">
        <f t="shared" si="404"/>
        <v>0</v>
      </c>
      <c r="AD140" s="172">
        <f t="shared" si="404"/>
        <v>0</v>
      </c>
      <c r="AE140" s="172">
        <f t="shared" si="404"/>
        <v>10</v>
      </c>
      <c r="AF140" s="172">
        <f t="shared" si="404"/>
        <v>219076.704</v>
      </c>
      <c r="AG140" s="172">
        <f t="shared" si="404"/>
        <v>0</v>
      </c>
      <c r="AH140" s="172">
        <f t="shared" si="404"/>
        <v>0</v>
      </c>
      <c r="AI140" s="172">
        <f t="shared" si="404"/>
        <v>0</v>
      </c>
      <c r="AJ140" s="172">
        <f t="shared" si="404"/>
        <v>0</v>
      </c>
      <c r="AK140" s="172">
        <f t="shared" si="404"/>
        <v>0</v>
      </c>
      <c r="AL140" s="172">
        <f t="shared" si="404"/>
        <v>0</v>
      </c>
      <c r="AM140" s="172">
        <f t="shared" si="404"/>
        <v>0</v>
      </c>
      <c r="AN140" s="172">
        <f t="shared" si="404"/>
        <v>0</v>
      </c>
      <c r="AO140" s="172">
        <f t="shared" si="404"/>
        <v>0</v>
      </c>
      <c r="AP140" s="172">
        <f t="shared" si="404"/>
        <v>0</v>
      </c>
      <c r="AQ140" s="172">
        <f t="shared" si="404"/>
        <v>10</v>
      </c>
      <c r="AR140" s="172">
        <f t="shared" si="404"/>
        <v>182563.91999999998</v>
      </c>
      <c r="AS140" s="172">
        <f t="shared" si="404"/>
        <v>0</v>
      </c>
      <c r="AT140" s="172">
        <f t="shared" si="404"/>
        <v>0</v>
      </c>
      <c r="AU140" s="172">
        <f t="shared" si="404"/>
        <v>0</v>
      </c>
      <c r="AV140" s="172">
        <f t="shared" si="404"/>
        <v>0</v>
      </c>
      <c r="AW140" s="172">
        <f t="shared" si="404"/>
        <v>0</v>
      </c>
      <c r="AX140" s="172">
        <f t="shared" si="404"/>
        <v>0</v>
      </c>
      <c r="AY140" s="172">
        <f t="shared" si="404"/>
        <v>53</v>
      </c>
      <c r="AZ140" s="172">
        <f t="shared" si="404"/>
        <v>967588.77599999984</v>
      </c>
      <c r="BA140" s="172">
        <f t="shared" si="404"/>
        <v>15</v>
      </c>
      <c r="BB140" s="172">
        <f t="shared" si="404"/>
        <v>486705.54240000003</v>
      </c>
      <c r="BC140" s="172">
        <f t="shared" si="404"/>
        <v>665</v>
      </c>
      <c r="BD140" s="172">
        <f t="shared" si="404"/>
        <v>18078564.873600002</v>
      </c>
      <c r="BE140" s="172">
        <f t="shared" si="404"/>
        <v>0</v>
      </c>
      <c r="BF140" s="172">
        <f t="shared" si="404"/>
        <v>0</v>
      </c>
      <c r="BG140" s="172">
        <f t="shared" si="404"/>
        <v>0</v>
      </c>
      <c r="BH140" s="172">
        <f t="shared" si="404"/>
        <v>0</v>
      </c>
      <c r="BI140" s="172">
        <f t="shared" si="404"/>
        <v>0</v>
      </c>
      <c r="BJ140" s="172">
        <f t="shared" si="404"/>
        <v>0</v>
      </c>
      <c r="BK140" s="172">
        <f t="shared" si="404"/>
        <v>0</v>
      </c>
      <c r="BL140" s="172">
        <f t="shared" si="404"/>
        <v>0</v>
      </c>
      <c r="BM140" s="172">
        <f t="shared" si="404"/>
        <v>0</v>
      </c>
      <c r="BN140" s="172">
        <f t="shared" si="404"/>
        <v>0</v>
      </c>
      <c r="BO140" s="172">
        <f t="shared" si="404"/>
        <v>0</v>
      </c>
      <c r="BP140" s="172">
        <f t="shared" si="404"/>
        <v>0</v>
      </c>
      <c r="BQ140" s="172">
        <f t="shared" si="404"/>
        <v>3</v>
      </c>
      <c r="BR140" s="172">
        <f t="shared" si="404"/>
        <v>65723.011199999994</v>
      </c>
      <c r="BS140" s="172">
        <f t="shared" si="404"/>
        <v>3</v>
      </c>
      <c r="BT140" s="172">
        <f t="shared" si="404"/>
        <v>65723.011199999994</v>
      </c>
      <c r="BU140" s="172">
        <f t="shared" si="404"/>
        <v>0</v>
      </c>
      <c r="BV140" s="172">
        <f t="shared" si="404"/>
        <v>0</v>
      </c>
      <c r="BW140" s="172">
        <f t="shared" si="404"/>
        <v>0</v>
      </c>
      <c r="BX140" s="172">
        <f t="shared" si="404"/>
        <v>0</v>
      </c>
      <c r="BY140" s="117">
        <f t="shared" si="404"/>
        <v>2</v>
      </c>
      <c r="BZ140" s="172">
        <f t="shared" ref="BZ140:CN140" si="405">SUM(BZ141:BZ146)</f>
        <v>43815.340799999998</v>
      </c>
      <c r="CA140" s="172">
        <f t="shared" si="405"/>
        <v>10</v>
      </c>
      <c r="CB140" s="172">
        <f t="shared" si="405"/>
        <v>290798.24400000001</v>
      </c>
      <c r="CC140" s="172">
        <f t="shared" si="405"/>
        <v>3</v>
      </c>
      <c r="CD140" s="172">
        <f t="shared" si="405"/>
        <v>100540.55879999998</v>
      </c>
      <c r="CE140" s="172">
        <f t="shared" si="405"/>
        <v>0</v>
      </c>
      <c r="CF140" s="172">
        <f t="shared" si="405"/>
        <v>0</v>
      </c>
      <c r="CG140" s="172">
        <f t="shared" si="405"/>
        <v>2</v>
      </c>
      <c r="CH140" s="172">
        <f t="shared" si="405"/>
        <v>36512.784</v>
      </c>
      <c r="CI140" s="172">
        <f t="shared" si="405"/>
        <v>0</v>
      </c>
      <c r="CJ140" s="172">
        <f t="shared" si="405"/>
        <v>0</v>
      </c>
      <c r="CK140" s="172">
        <f t="shared" si="405"/>
        <v>0</v>
      </c>
      <c r="CL140" s="172">
        <f t="shared" si="405"/>
        <v>0</v>
      </c>
      <c r="CM140" s="172">
        <f t="shared" si="405"/>
        <v>1176</v>
      </c>
      <c r="CN140" s="172">
        <f t="shared" si="405"/>
        <v>28283257.134000003</v>
      </c>
      <c r="CO140" s="172">
        <v>769</v>
      </c>
      <c r="CP140" s="173">
        <v>15243791.270399999</v>
      </c>
      <c r="CQ140" s="174">
        <v>1945</v>
      </c>
      <c r="CR140" s="174">
        <v>43527048.404399998</v>
      </c>
    </row>
    <row r="141" spans="1:96" s="3" customFormat="1" ht="25.5" customHeight="1" x14ac:dyDescent="0.25">
      <c r="A141" s="121"/>
      <c r="B141" s="121">
        <v>112</v>
      </c>
      <c r="C141" s="122" t="s">
        <v>328</v>
      </c>
      <c r="D141" s="156" t="s">
        <v>329</v>
      </c>
      <c r="E141" s="84">
        <v>17622</v>
      </c>
      <c r="F141" s="85">
        <v>0.74</v>
      </c>
      <c r="G141" s="86"/>
      <c r="H141" s="87">
        <v>1</v>
      </c>
      <c r="I141" s="88">
        <v>1.4</v>
      </c>
      <c r="J141" s="88">
        <v>1.68</v>
      </c>
      <c r="K141" s="88">
        <v>2.23</v>
      </c>
      <c r="L141" s="89">
        <v>2.57</v>
      </c>
      <c r="M141" s="90">
        <v>357</v>
      </c>
      <c r="N141" s="71">
        <f t="shared" ref="N141:N145" si="406">SUM(M141*$E141*$F141*$H141*$I141*$N$9)</f>
        <v>6517531.9439999992</v>
      </c>
      <c r="O141" s="91"/>
      <c r="P141" s="71">
        <f>SUM(O141*$E141*$F141*$H141*$I141*$P$9)</f>
        <v>0</v>
      </c>
      <c r="Q141" s="71"/>
      <c r="R141" s="71">
        <f>SUM(Q141*$E141*$F141*$H141*$I141*$R$9)</f>
        <v>0</v>
      </c>
      <c r="S141" s="91"/>
      <c r="T141" s="71">
        <f>SUM(S141*$E141*$F141*$H141*$I141*$T$9)</f>
        <v>0</v>
      </c>
      <c r="U141" s="91"/>
      <c r="V141" s="71">
        <f>SUM(U141*$E141*$F141*$H141*$I141*$V$9)</f>
        <v>0</v>
      </c>
      <c r="W141" s="91"/>
      <c r="X141" s="71"/>
      <c r="Y141" s="71">
        <v>0</v>
      </c>
      <c r="Z141" s="71">
        <f>SUM(Y141*$E141*$F141*$H141*$I141*$Z$9)</f>
        <v>0</v>
      </c>
      <c r="AA141" s="71">
        <v>0</v>
      </c>
      <c r="AB141" s="71">
        <f>SUM(AA141*$E141*$F141*$H141*$I141*$AB$9)</f>
        <v>0</v>
      </c>
      <c r="AC141" s="71">
        <v>0</v>
      </c>
      <c r="AD141" s="71">
        <f>SUM(AC141*$E141*$F141*$H141*$J141*$AD$9)</f>
        <v>0</v>
      </c>
      <c r="AE141" s="130">
        <v>10</v>
      </c>
      <c r="AF141" s="71">
        <f>SUM(AE141*$E141*$F141*$H141*$J141*$AF$9)</f>
        <v>219076.704</v>
      </c>
      <c r="AG141" s="71"/>
      <c r="AH141" s="71">
        <f>SUM(AG141*$E141*$F141*$H141*$I141*$AH$9)</f>
        <v>0</v>
      </c>
      <c r="AI141" s="91"/>
      <c r="AJ141" s="71">
        <f>SUM(AI141*$E141*$F141*$H141*$I141*$AJ$9)</f>
        <v>0</v>
      </c>
      <c r="AK141" s="91"/>
      <c r="AL141" s="71"/>
      <c r="AM141" s="91"/>
      <c r="AN141" s="71">
        <f>SUM(AM141*$E141*$F141*$H141*$I141*$AN$9)</f>
        <v>0</v>
      </c>
      <c r="AO141" s="91"/>
      <c r="AP141" s="71">
        <f>SUM(AO141*$E141*$F141*$H141*$I141*$AP$9)</f>
        <v>0</v>
      </c>
      <c r="AQ141" s="71">
        <v>10</v>
      </c>
      <c r="AR141" s="71">
        <f>SUM(AQ141*$E141*$F141*$H141*$I141*$AR$9)</f>
        <v>182563.91999999998</v>
      </c>
      <c r="AS141" s="91"/>
      <c r="AT141" s="71">
        <f>SUM(AS141*$E141*$F141*$H141*$I141*$AT$9)</f>
        <v>0</v>
      </c>
      <c r="AU141" s="91"/>
      <c r="AV141" s="71">
        <f>SUM(AU141*$E141*$F141*$H141*$I141*$AV$9)</f>
        <v>0</v>
      </c>
      <c r="AW141" s="91"/>
      <c r="AX141" s="71">
        <f>SUM(AW141*$E141*$F141*$H141*$I141*$AX$9)</f>
        <v>0</v>
      </c>
      <c r="AY141" s="71">
        <v>53</v>
      </c>
      <c r="AZ141" s="71">
        <f>SUM(AY141*$E141*$F141*$H141*$I141*$AZ$9)</f>
        <v>967588.77599999984</v>
      </c>
      <c r="BA141" s="71">
        <v>7</v>
      </c>
      <c r="BB141" s="71">
        <f>SUM(BA141*$E141*$F141*$H141*$J141*$BB$9)</f>
        <v>153353.69279999999</v>
      </c>
      <c r="BC141" s="145">
        <v>432</v>
      </c>
      <c r="BD141" s="71">
        <f>SUM(BC141*$E141*$F141*$H141*$J141*$BD$9)</f>
        <v>9464113.6128000002</v>
      </c>
      <c r="BE141" s="71"/>
      <c r="BF141" s="71">
        <f>SUM(BE141*$E141*$F141*$H141*$J141*$BF$9)</f>
        <v>0</v>
      </c>
      <c r="BG141" s="91"/>
      <c r="BH141" s="71">
        <f>SUM(BG141*$E141*$F141*$H141*$J141*$BH$9)</f>
        <v>0</v>
      </c>
      <c r="BI141" s="71"/>
      <c r="BJ141" s="71">
        <f>SUM(BI141*$E141*$F141*$H141*$J141*$BJ$9)</f>
        <v>0</v>
      </c>
      <c r="BK141" s="92"/>
      <c r="BL141" s="71"/>
      <c r="BM141" s="130"/>
      <c r="BN141" s="71">
        <f>SUM(BM141*$E141*$F141*$H141*$J141*$BN$9)</f>
        <v>0</v>
      </c>
      <c r="BO141" s="91"/>
      <c r="BP141" s="71">
        <f>SUM(BO141*$E141*$F141*$H141*$J141*$BP$9)</f>
        <v>0</v>
      </c>
      <c r="BQ141" s="71">
        <v>3</v>
      </c>
      <c r="BR141" s="71">
        <f>SUM(BQ141*$E141*$F141*$H141*$J141*$BR$9)</f>
        <v>65723.011199999994</v>
      </c>
      <c r="BS141" s="71">
        <v>3</v>
      </c>
      <c r="BT141" s="71">
        <f>SUM(BS141*$E141*$F141*$H141*$J141*$BT$9)</f>
        <v>65723.011199999994</v>
      </c>
      <c r="BU141" s="91"/>
      <c r="BV141" s="71">
        <f>SUM(BU141*$E141*$F141*$H141*$J141*$BV$9)</f>
        <v>0</v>
      </c>
      <c r="BW141" s="91"/>
      <c r="BX141" s="71">
        <f>(BW141*$E141*$F141*$H141*$J141*BX$9)</f>
        <v>0</v>
      </c>
      <c r="BY141" s="71">
        <v>2</v>
      </c>
      <c r="BZ141" s="71">
        <f t="shared" ref="BZ141:BZ145" si="407">(BY141*$E141*$F141*$H141*$J141*BZ$9)</f>
        <v>43815.340799999998</v>
      </c>
      <c r="CA141" s="151">
        <v>10</v>
      </c>
      <c r="CB141" s="71">
        <f t="shared" ref="CB141:CB145" si="408">(CA141*$E141*$F141*$H141*$K141*CB$9)</f>
        <v>290798.24400000001</v>
      </c>
      <c r="CC141" s="130">
        <v>3</v>
      </c>
      <c r="CD141" s="71">
        <f t="shared" ref="CD141:CD145" si="409">(CC141*$E141*$F141*$H141*$L141*CD$9)</f>
        <v>100540.55879999998</v>
      </c>
      <c r="CE141" s="71"/>
      <c r="CF141" s="71">
        <f t="shared" ref="CF141:CF145" si="410">(CE141*$E141*$F141*$H141*$J141*CF$9)</f>
        <v>0</v>
      </c>
      <c r="CG141" s="71">
        <v>2</v>
      </c>
      <c r="CH141" s="71">
        <f t="shared" ref="CH141:CH145" si="411">(CG141*$E141*$F141*$H141*$I141*CH$9)</f>
        <v>36512.784</v>
      </c>
      <c r="CI141" s="94"/>
      <c r="CJ141" s="94"/>
      <c r="CK141" s="94"/>
      <c r="CL141" s="94"/>
      <c r="CM141" s="95">
        <f t="shared" ref="CM141:CN146" si="412">SUM(O141+M141+Q141+S141+Y141+W141+U141+AC141+AA141+AE141+BA141+BE141+AG141+AO141+AQ141+BO141+BQ141+BM141+BS141+BU141+BI141+AI141+AK141+AM141+BC141+BG141+AS141+AU141+AW141+AY141+BK141+BW141+BY141+CA141+CC141+CE141+CK141+CG141)</f>
        <v>892</v>
      </c>
      <c r="CN141" s="95">
        <f t="shared" si="412"/>
        <v>18107341.599599998</v>
      </c>
      <c r="CO141" s="71">
        <v>674</v>
      </c>
      <c r="CP141" s="72">
        <v>12618818.1504</v>
      </c>
      <c r="CQ141" s="96">
        <v>1566</v>
      </c>
      <c r="CR141" s="96">
        <v>30726159.75</v>
      </c>
    </row>
    <row r="142" spans="1:96" s="3" customFormat="1" ht="45" customHeight="1" x14ac:dyDescent="0.25">
      <c r="A142" s="121"/>
      <c r="B142" s="121">
        <v>113</v>
      </c>
      <c r="C142" s="122" t="s">
        <v>330</v>
      </c>
      <c r="D142" s="156" t="s">
        <v>331</v>
      </c>
      <c r="E142" s="84">
        <v>17622</v>
      </c>
      <c r="F142" s="85">
        <v>1.1200000000000001</v>
      </c>
      <c r="G142" s="86"/>
      <c r="H142" s="87">
        <v>1</v>
      </c>
      <c r="I142" s="88">
        <v>1.4</v>
      </c>
      <c r="J142" s="88">
        <v>1.68</v>
      </c>
      <c r="K142" s="88">
        <v>2.23</v>
      </c>
      <c r="L142" s="89">
        <v>2.57</v>
      </c>
      <c r="M142" s="90">
        <v>40</v>
      </c>
      <c r="N142" s="71">
        <f t="shared" si="406"/>
        <v>1105251.8400000001</v>
      </c>
      <c r="O142" s="91">
        <v>0</v>
      </c>
      <c r="P142" s="71">
        <f>SUM(O142*$E142*$F142*$H142*$I142*$P$9)</f>
        <v>0</v>
      </c>
      <c r="Q142" s="71">
        <v>0</v>
      </c>
      <c r="R142" s="71">
        <f>SUM(Q142*$E142*$F142*$H142*$I142*$R$9)</f>
        <v>0</v>
      </c>
      <c r="S142" s="91">
        <v>0</v>
      </c>
      <c r="T142" s="71">
        <f>SUM(S142*$E142*$F142*$H142*$I142*$T$9)</f>
        <v>0</v>
      </c>
      <c r="U142" s="91">
        <v>0</v>
      </c>
      <c r="V142" s="71">
        <f>SUM(U142*$E142*$F142*$H142*$I142*$V$9)</f>
        <v>0</v>
      </c>
      <c r="W142" s="91"/>
      <c r="X142" s="71"/>
      <c r="Y142" s="91">
        <v>0</v>
      </c>
      <c r="Z142" s="71">
        <f>SUM(Y142*$E142*$F142*$H142*$I142*$Z$9)</f>
        <v>0</v>
      </c>
      <c r="AA142" s="71">
        <v>0</v>
      </c>
      <c r="AB142" s="71">
        <f>SUM(AA142*$E142*$F142*$H142*$I142*$AB$9)</f>
        <v>0</v>
      </c>
      <c r="AC142" s="71">
        <v>0</v>
      </c>
      <c r="AD142" s="71">
        <f>SUM(AC142*$E142*$F142*$H142*$J142*$AD$9)</f>
        <v>0</v>
      </c>
      <c r="AE142" s="71">
        <v>0</v>
      </c>
      <c r="AF142" s="71">
        <f>SUM(AE142*$E142*$F142*$H142*$J142*$AF$9)</f>
        <v>0</v>
      </c>
      <c r="AG142" s="71"/>
      <c r="AH142" s="71">
        <f>SUM(AG142*$E142*$F142*$H142*$I142*$AH$9)</f>
        <v>0</v>
      </c>
      <c r="AI142" s="91">
        <v>0</v>
      </c>
      <c r="AJ142" s="71">
        <f>SUM(AI142*$E142*$F142*$H142*$I142*$AJ$9)</f>
        <v>0</v>
      </c>
      <c r="AK142" s="91"/>
      <c r="AL142" s="71"/>
      <c r="AM142" s="91"/>
      <c r="AN142" s="71">
        <f>SUM(AM142*$E142*$F142*$H142*$I142*$AN$9)</f>
        <v>0</v>
      </c>
      <c r="AO142" s="91">
        <v>0</v>
      </c>
      <c r="AP142" s="71">
        <f>SUM(AO142*$E142*$F142*$H142*$I142*$AP$9)</f>
        <v>0</v>
      </c>
      <c r="AQ142" s="71">
        <v>0</v>
      </c>
      <c r="AR142" s="71">
        <f>SUM(AQ142*$E142*$F142*$H142*$I142*$AR$9)</f>
        <v>0</v>
      </c>
      <c r="AS142" s="91">
        <v>0</v>
      </c>
      <c r="AT142" s="71">
        <f>SUM(AS142*$E142*$F142*$H142*$I142*$AT$9)</f>
        <v>0</v>
      </c>
      <c r="AU142" s="91">
        <v>0</v>
      </c>
      <c r="AV142" s="71">
        <f>SUM(AU142*$E142*$F142*$H142*$I142*$AV$9)</f>
        <v>0</v>
      </c>
      <c r="AW142" s="91">
        <v>0</v>
      </c>
      <c r="AX142" s="71">
        <f>SUM(AW142*$E142*$F142*$H142*$I142*$AX$9)</f>
        <v>0</v>
      </c>
      <c r="AY142" s="91"/>
      <c r="AZ142" s="71">
        <f>SUM(AY142*$E142*$F142*$H142*$I142*$AZ$9)</f>
        <v>0</v>
      </c>
      <c r="BA142" s="71">
        <v>5</v>
      </c>
      <c r="BB142" s="71">
        <f>SUM(BA142*$E142*$F142*$H142*$J142*$BB$9)</f>
        <v>165787.77600000001</v>
      </c>
      <c r="BC142" s="145">
        <v>185</v>
      </c>
      <c r="BD142" s="71">
        <f>SUM(BC142*$E142*$F142*$H142*$J142*$BD$9)</f>
        <v>6134147.7120000003</v>
      </c>
      <c r="BE142" s="71">
        <v>0</v>
      </c>
      <c r="BF142" s="71">
        <f>SUM(BE142*$E142*$F142*$H142*$J142*$BF$9)</f>
        <v>0</v>
      </c>
      <c r="BG142" s="91">
        <v>0</v>
      </c>
      <c r="BH142" s="71">
        <f>SUM(BG142*$E142*$F142*$H142*$J142*$BH$9)</f>
        <v>0</v>
      </c>
      <c r="BI142" s="91">
        <v>0</v>
      </c>
      <c r="BJ142" s="71">
        <f>SUM(BI142*$E142*$F142*$H142*$J142*$BJ$9)</f>
        <v>0</v>
      </c>
      <c r="BK142" s="92"/>
      <c r="BL142" s="71"/>
      <c r="BM142" s="71">
        <v>0</v>
      </c>
      <c r="BN142" s="71">
        <f>SUM(BM142*$E142*$F142*$H142*$J142*$BN$9)</f>
        <v>0</v>
      </c>
      <c r="BO142" s="91">
        <v>0</v>
      </c>
      <c r="BP142" s="71">
        <f>SUM(BO142*$E142*$F142*$H142*$J142*$BP$9)</f>
        <v>0</v>
      </c>
      <c r="BQ142" s="71">
        <v>0</v>
      </c>
      <c r="BR142" s="71">
        <f>SUM(BQ142*$E142*$F142*$H142*$J142*$BR$9)</f>
        <v>0</v>
      </c>
      <c r="BS142" s="91">
        <v>0</v>
      </c>
      <c r="BT142" s="71">
        <f>SUM(BS142*$E142*$F142*$H142*$J142*$BT$9)</f>
        <v>0</v>
      </c>
      <c r="BU142" s="91"/>
      <c r="BV142" s="71">
        <f>SUM(BU142*$E142*$F142*$H142*$J142*$BV$9)</f>
        <v>0</v>
      </c>
      <c r="BW142" s="91"/>
      <c r="BX142" s="71">
        <f>(BW142*$E142*$F142*$H142*$J142*BX$9)</f>
        <v>0</v>
      </c>
      <c r="BY142" s="71"/>
      <c r="BZ142" s="71">
        <f t="shared" si="407"/>
        <v>0</v>
      </c>
      <c r="CA142" s="175">
        <v>0</v>
      </c>
      <c r="CB142" s="71">
        <f t="shared" si="408"/>
        <v>0</v>
      </c>
      <c r="CC142" s="91">
        <v>0</v>
      </c>
      <c r="CD142" s="71">
        <f t="shared" si="409"/>
        <v>0</v>
      </c>
      <c r="CE142" s="71"/>
      <c r="CF142" s="71">
        <f t="shared" si="410"/>
        <v>0</v>
      </c>
      <c r="CG142" s="71"/>
      <c r="CH142" s="71">
        <f t="shared" si="411"/>
        <v>0</v>
      </c>
      <c r="CI142" s="94"/>
      <c r="CJ142" s="94"/>
      <c r="CK142" s="94"/>
      <c r="CL142" s="94"/>
      <c r="CM142" s="95">
        <f t="shared" si="412"/>
        <v>230</v>
      </c>
      <c r="CN142" s="95">
        <f t="shared" si="412"/>
        <v>7405187.3280000007</v>
      </c>
      <c r="CO142" s="71">
        <v>95</v>
      </c>
      <c r="CP142" s="72">
        <v>2624973.12</v>
      </c>
      <c r="CQ142" s="96">
        <v>325</v>
      </c>
      <c r="CR142" s="96">
        <v>10030160.448000001</v>
      </c>
    </row>
    <row r="143" spans="1:96" s="3" customFormat="1" ht="45" customHeight="1" x14ac:dyDescent="0.25">
      <c r="A143" s="121"/>
      <c r="B143" s="121">
        <v>114</v>
      </c>
      <c r="C143" s="122" t="s">
        <v>332</v>
      </c>
      <c r="D143" s="156" t="s">
        <v>333</v>
      </c>
      <c r="E143" s="84">
        <v>17622</v>
      </c>
      <c r="F143" s="85">
        <v>1.66</v>
      </c>
      <c r="G143" s="86"/>
      <c r="H143" s="87">
        <v>1</v>
      </c>
      <c r="I143" s="88">
        <v>1.4</v>
      </c>
      <c r="J143" s="88">
        <v>1.68</v>
      </c>
      <c r="K143" s="88">
        <v>2.23</v>
      </c>
      <c r="L143" s="89">
        <v>2.57</v>
      </c>
      <c r="M143" s="90">
        <v>3</v>
      </c>
      <c r="N143" s="71">
        <f t="shared" si="406"/>
        <v>122860.58399999999</v>
      </c>
      <c r="O143" s="91">
        <v>0</v>
      </c>
      <c r="P143" s="71">
        <f>SUM(O143*$E143*$F143*$H143*$I143*$P$9)</f>
        <v>0</v>
      </c>
      <c r="Q143" s="71">
        <v>0</v>
      </c>
      <c r="R143" s="71">
        <f>SUM(Q143*$E143*$F143*$H143*$I143*$R$9)</f>
        <v>0</v>
      </c>
      <c r="S143" s="91">
        <v>0</v>
      </c>
      <c r="T143" s="71">
        <f>SUM(S143*$E143*$F143*$H143*$I143*$T$9)</f>
        <v>0</v>
      </c>
      <c r="U143" s="91">
        <v>0</v>
      </c>
      <c r="V143" s="71">
        <f>SUM(U143*$E143*$F143*$H143*$I143*$V$9)</f>
        <v>0</v>
      </c>
      <c r="W143" s="91"/>
      <c r="X143" s="71"/>
      <c r="Y143" s="91">
        <v>0</v>
      </c>
      <c r="Z143" s="71">
        <f>SUM(Y143*$E143*$F143*$H143*$I143*$Z$9)</f>
        <v>0</v>
      </c>
      <c r="AA143" s="71">
        <v>0</v>
      </c>
      <c r="AB143" s="71">
        <f>SUM(AA143*$E143*$F143*$H143*$I143*$AB$9)</f>
        <v>0</v>
      </c>
      <c r="AC143" s="71">
        <v>0</v>
      </c>
      <c r="AD143" s="71">
        <f>SUM(AC143*$E143*$F143*$H143*$J143*$AD$9)</f>
        <v>0</v>
      </c>
      <c r="AE143" s="71">
        <v>0</v>
      </c>
      <c r="AF143" s="71">
        <f>SUM(AE143*$E143*$F143*$H143*$J143*$AF$9)</f>
        <v>0</v>
      </c>
      <c r="AG143" s="71"/>
      <c r="AH143" s="71">
        <f>SUM(AG143*$E143*$F143*$H143*$I143*$AH$9)</f>
        <v>0</v>
      </c>
      <c r="AI143" s="91">
        <v>0</v>
      </c>
      <c r="AJ143" s="71">
        <f>SUM(AI143*$E143*$F143*$H143*$I143*$AJ$9)</f>
        <v>0</v>
      </c>
      <c r="AK143" s="91"/>
      <c r="AL143" s="71"/>
      <c r="AM143" s="91"/>
      <c r="AN143" s="71">
        <f>SUM(AM143*$E143*$F143*$H143*$I143*$AN$9)</f>
        <v>0</v>
      </c>
      <c r="AO143" s="91">
        <v>0</v>
      </c>
      <c r="AP143" s="71">
        <f>SUM(AO143*$E143*$F143*$H143*$I143*$AP$9)</f>
        <v>0</v>
      </c>
      <c r="AQ143" s="71">
        <v>0</v>
      </c>
      <c r="AR143" s="71">
        <f>SUM(AQ143*$E143*$F143*$H143*$I143*$AR$9)</f>
        <v>0</v>
      </c>
      <c r="AS143" s="91">
        <v>0</v>
      </c>
      <c r="AT143" s="71">
        <f>SUM(AS143*$E143*$F143*$H143*$I143*$AT$9)</f>
        <v>0</v>
      </c>
      <c r="AU143" s="91">
        <v>0</v>
      </c>
      <c r="AV143" s="71">
        <f>SUM(AU143*$E143*$F143*$H143*$I143*$AV$9)</f>
        <v>0</v>
      </c>
      <c r="AW143" s="91">
        <v>0</v>
      </c>
      <c r="AX143" s="71">
        <f>SUM(AW143*$E143*$F143*$H143*$I143*$AX$9)</f>
        <v>0</v>
      </c>
      <c r="AY143" s="91"/>
      <c r="AZ143" s="71">
        <f>SUM(AY143*$E143*$F143*$H143*$I143*$AZ$9)</f>
        <v>0</v>
      </c>
      <c r="BA143" s="71">
        <v>1</v>
      </c>
      <c r="BB143" s="71">
        <f>SUM(BA143*$E143*$F143*$H143*$J143*$BB$9)</f>
        <v>49144.233599999992</v>
      </c>
      <c r="BC143" s="145">
        <v>40</v>
      </c>
      <c r="BD143" s="71">
        <f>SUM(BC143*$E143*$F143*$H143*$J143*$BD$9)</f>
        <v>1965769.344</v>
      </c>
      <c r="BE143" s="71">
        <v>0</v>
      </c>
      <c r="BF143" s="71">
        <f>SUM(BE143*$E143*$F143*$H143*$J143*$BF$9)</f>
        <v>0</v>
      </c>
      <c r="BG143" s="91">
        <v>0</v>
      </c>
      <c r="BH143" s="71">
        <f>SUM(BG143*$E143*$F143*$H143*$J143*$BH$9)</f>
        <v>0</v>
      </c>
      <c r="BI143" s="91">
        <v>0</v>
      </c>
      <c r="BJ143" s="71">
        <f>SUM(BI143*$E143*$F143*$H143*$J143*$BJ$9)</f>
        <v>0</v>
      </c>
      <c r="BK143" s="92"/>
      <c r="BL143" s="71"/>
      <c r="BM143" s="91">
        <v>0</v>
      </c>
      <c r="BN143" s="71">
        <f>SUM(BM143*$E143*$F143*$H143*$J143*$BN$9)</f>
        <v>0</v>
      </c>
      <c r="BO143" s="91">
        <v>0</v>
      </c>
      <c r="BP143" s="71">
        <f>SUM(BO143*$E143*$F143*$H143*$J143*$BP$9)</f>
        <v>0</v>
      </c>
      <c r="BQ143" s="71">
        <v>0</v>
      </c>
      <c r="BR143" s="71">
        <f>SUM(BQ143*$E143*$F143*$H143*$J143*$BR$9)</f>
        <v>0</v>
      </c>
      <c r="BS143" s="91">
        <v>0</v>
      </c>
      <c r="BT143" s="71">
        <f>SUM(BS143*$E143*$F143*$H143*$J143*$BT$9)</f>
        <v>0</v>
      </c>
      <c r="BU143" s="91"/>
      <c r="BV143" s="71">
        <f>SUM(BU143*$E143*$F143*$H143*$J143*$BV$9)</f>
        <v>0</v>
      </c>
      <c r="BW143" s="91"/>
      <c r="BX143" s="71">
        <f>(BW143*$E143*$F143*$H143*$J143*BX$9)</f>
        <v>0</v>
      </c>
      <c r="BY143" s="71"/>
      <c r="BZ143" s="71">
        <f t="shared" si="407"/>
        <v>0</v>
      </c>
      <c r="CA143" s="175">
        <v>0</v>
      </c>
      <c r="CB143" s="71">
        <f t="shared" si="408"/>
        <v>0</v>
      </c>
      <c r="CC143" s="91">
        <v>0</v>
      </c>
      <c r="CD143" s="71">
        <f t="shared" si="409"/>
        <v>0</v>
      </c>
      <c r="CE143" s="71"/>
      <c r="CF143" s="71">
        <f t="shared" si="410"/>
        <v>0</v>
      </c>
      <c r="CG143" s="71"/>
      <c r="CH143" s="71">
        <f t="shared" si="411"/>
        <v>0</v>
      </c>
      <c r="CI143" s="94"/>
      <c r="CJ143" s="94"/>
      <c r="CK143" s="94"/>
      <c r="CL143" s="94"/>
      <c r="CM143" s="95">
        <f t="shared" si="412"/>
        <v>44</v>
      </c>
      <c r="CN143" s="95">
        <f t="shared" si="412"/>
        <v>2137774.1616000002</v>
      </c>
      <c r="CO143" s="71">
        <v>0</v>
      </c>
      <c r="CP143" s="72">
        <v>0</v>
      </c>
      <c r="CQ143" s="96">
        <v>44</v>
      </c>
      <c r="CR143" s="96">
        <v>2137774.1616000002</v>
      </c>
    </row>
    <row r="144" spans="1:96" s="3" customFormat="1" ht="45" customHeight="1" x14ac:dyDescent="0.25">
      <c r="A144" s="121"/>
      <c r="B144" s="121">
        <v>115</v>
      </c>
      <c r="C144" s="122" t="s">
        <v>334</v>
      </c>
      <c r="D144" s="156" t="s">
        <v>335</v>
      </c>
      <c r="E144" s="84">
        <v>17622</v>
      </c>
      <c r="F144" s="176">
        <v>2</v>
      </c>
      <c r="G144" s="86"/>
      <c r="H144" s="87">
        <v>1</v>
      </c>
      <c r="I144" s="88">
        <v>1.4</v>
      </c>
      <c r="J144" s="88">
        <v>1.68</v>
      </c>
      <c r="K144" s="88">
        <v>2.23</v>
      </c>
      <c r="L144" s="89">
        <v>2.57</v>
      </c>
      <c r="M144" s="90">
        <v>0</v>
      </c>
      <c r="N144" s="71">
        <f t="shared" si="406"/>
        <v>0</v>
      </c>
      <c r="O144" s="91">
        <v>0</v>
      </c>
      <c r="P144" s="71">
        <f>SUM(O144*$E144*$F144*$H144*$I144*$P$9)</f>
        <v>0</v>
      </c>
      <c r="Q144" s="71">
        <v>0</v>
      </c>
      <c r="R144" s="71">
        <f>SUM(Q144*$E144*$F144*$H144*$I144*$R$9)</f>
        <v>0</v>
      </c>
      <c r="S144" s="91">
        <v>0</v>
      </c>
      <c r="T144" s="71">
        <f>SUM(S144*$E144*$F144*$H144*$I144*$T$9)</f>
        <v>0</v>
      </c>
      <c r="U144" s="91">
        <v>0</v>
      </c>
      <c r="V144" s="71">
        <f>SUM(U144*$E144*$F144*$H144*$I144*$V$9)</f>
        <v>0</v>
      </c>
      <c r="W144" s="91"/>
      <c r="X144" s="71"/>
      <c r="Y144" s="91"/>
      <c r="Z144" s="71">
        <f>SUM(Y144*$E144*$F144*$H144*$I144*$Z$9)</f>
        <v>0</v>
      </c>
      <c r="AA144" s="71">
        <v>0</v>
      </c>
      <c r="AB144" s="71">
        <f>SUM(AA144*$E144*$F144*$H144*$I144*$AB$9)</f>
        <v>0</v>
      </c>
      <c r="AC144" s="71">
        <v>0</v>
      </c>
      <c r="AD144" s="71">
        <f>SUM(AC144*$E144*$F144*$H144*$J144*$AD$9)</f>
        <v>0</v>
      </c>
      <c r="AE144" s="71">
        <v>0</v>
      </c>
      <c r="AF144" s="71">
        <f>SUM(AE144*$E144*$F144*$H144*$J144*$AF$9)</f>
        <v>0</v>
      </c>
      <c r="AG144" s="71"/>
      <c r="AH144" s="71">
        <f>SUM(AG144*$E144*$F144*$H144*$I144*$AH$9)</f>
        <v>0</v>
      </c>
      <c r="AI144" s="91">
        <v>0</v>
      </c>
      <c r="AJ144" s="71">
        <f>SUM(AI144*$E144*$F144*$H144*$I144*$AJ$9)</f>
        <v>0</v>
      </c>
      <c r="AK144" s="91"/>
      <c r="AL144" s="71"/>
      <c r="AM144" s="91"/>
      <c r="AN144" s="71">
        <f>SUM(AM144*$E144*$F144*$H144*$I144*$AN$9)</f>
        <v>0</v>
      </c>
      <c r="AO144" s="91">
        <v>0</v>
      </c>
      <c r="AP144" s="71">
        <f>SUM(AO144*$E144*$F144*$H144*$I144*$AP$9)</f>
        <v>0</v>
      </c>
      <c r="AQ144" s="71">
        <v>0</v>
      </c>
      <c r="AR144" s="71">
        <f>SUM(AQ144*$E144*$F144*$H144*$I144*$AR$9)</f>
        <v>0</v>
      </c>
      <c r="AS144" s="91">
        <v>0</v>
      </c>
      <c r="AT144" s="71">
        <f>SUM(AS144*$E144*$F144*$H144*$I144*$AT$9)</f>
        <v>0</v>
      </c>
      <c r="AU144" s="91">
        <v>0</v>
      </c>
      <c r="AV144" s="71">
        <f>SUM(AU144*$E144*$F144*$H144*$I144*$AV$9)</f>
        <v>0</v>
      </c>
      <c r="AW144" s="91">
        <v>0</v>
      </c>
      <c r="AX144" s="71">
        <f>SUM(AW144*$E144*$F144*$H144*$I144*$AX$9)</f>
        <v>0</v>
      </c>
      <c r="AY144" s="91"/>
      <c r="AZ144" s="71">
        <f>SUM(AY144*$E144*$F144*$H144*$I144*$AZ$9)</f>
        <v>0</v>
      </c>
      <c r="BA144" s="71">
        <v>2</v>
      </c>
      <c r="BB144" s="71">
        <f>SUM(BA144*$E144*$F144*$H144*$J144*$BB$9)</f>
        <v>118419.84</v>
      </c>
      <c r="BC144" s="145">
        <v>5</v>
      </c>
      <c r="BD144" s="71">
        <f>SUM(BC144*$E144*$F144*$H144*$J144*$BD$9)</f>
        <v>296049.59999999998</v>
      </c>
      <c r="BE144" s="130"/>
      <c r="BF144" s="71">
        <f>SUM(BE144*$E144*$F144*$H144*$J144*$BF$9)</f>
        <v>0</v>
      </c>
      <c r="BG144" s="91">
        <v>0</v>
      </c>
      <c r="BH144" s="71">
        <f>SUM(BG144*$E144*$F144*$H144*$J144*$BH$9)</f>
        <v>0</v>
      </c>
      <c r="BI144" s="91">
        <v>0</v>
      </c>
      <c r="BJ144" s="71">
        <f>SUM(BI144*$E144*$F144*$H144*$J144*$BJ$9)</f>
        <v>0</v>
      </c>
      <c r="BK144" s="92"/>
      <c r="BL144" s="71"/>
      <c r="BM144" s="91">
        <v>0</v>
      </c>
      <c r="BN144" s="71">
        <f>SUM(BM144*$E144*$F144*$H144*$J144*$BN$9)</f>
        <v>0</v>
      </c>
      <c r="BO144" s="91">
        <v>0</v>
      </c>
      <c r="BP144" s="71">
        <f>SUM(BO144*$E144*$F144*$H144*$J144*$BP$9)</f>
        <v>0</v>
      </c>
      <c r="BQ144" s="71">
        <v>0</v>
      </c>
      <c r="BR144" s="71">
        <f>SUM(BQ144*$E144*$F144*$H144*$J144*$BR$9)</f>
        <v>0</v>
      </c>
      <c r="BS144" s="91">
        <v>0</v>
      </c>
      <c r="BT144" s="71">
        <f>SUM(BS144*$E144*$F144*$H144*$J144*$BT$9)</f>
        <v>0</v>
      </c>
      <c r="BU144" s="91"/>
      <c r="BV144" s="71">
        <f>SUM(BU144*$E144*$F144*$H144*$J144*$BV$9)</f>
        <v>0</v>
      </c>
      <c r="BW144" s="91"/>
      <c r="BX144" s="71">
        <f>(BW144*$E144*$F144*$H144*$J144*BX$9)</f>
        <v>0</v>
      </c>
      <c r="BY144" s="71"/>
      <c r="BZ144" s="71">
        <f t="shared" si="407"/>
        <v>0</v>
      </c>
      <c r="CA144" s="175">
        <v>0</v>
      </c>
      <c r="CB144" s="71">
        <f t="shared" si="408"/>
        <v>0</v>
      </c>
      <c r="CC144" s="91">
        <v>0</v>
      </c>
      <c r="CD144" s="71">
        <f t="shared" si="409"/>
        <v>0</v>
      </c>
      <c r="CE144" s="71"/>
      <c r="CF144" s="71">
        <f t="shared" si="410"/>
        <v>0</v>
      </c>
      <c r="CG144" s="71"/>
      <c r="CH144" s="71">
        <f t="shared" si="411"/>
        <v>0</v>
      </c>
      <c r="CI144" s="94"/>
      <c r="CJ144" s="94"/>
      <c r="CK144" s="94"/>
      <c r="CL144" s="94"/>
      <c r="CM144" s="95">
        <f t="shared" si="412"/>
        <v>7</v>
      </c>
      <c r="CN144" s="95">
        <f t="shared" si="412"/>
        <v>414469.43999999994</v>
      </c>
      <c r="CO144" s="71">
        <v>0</v>
      </c>
      <c r="CP144" s="72">
        <v>0</v>
      </c>
      <c r="CQ144" s="96">
        <v>7</v>
      </c>
      <c r="CR144" s="96">
        <v>414469.43999999994</v>
      </c>
    </row>
    <row r="145" spans="1:97" s="3" customFormat="1" ht="45" customHeight="1" x14ac:dyDescent="0.25">
      <c r="A145" s="121"/>
      <c r="B145" s="121">
        <v>116</v>
      </c>
      <c r="C145" s="122" t="s">
        <v>336</v>
      </c>
      <c r="D145" s="156" t="s">
        <v>337</v>
      </c>
      <c r="E145" s="84">
        <v>17622</v>
      </c>
      <c r="F145" s="85">
        <v>2.46</v>
      </c>
      <c r="G145" s="86"/>
      <c r="H145" s="87">
        <v>1</v>
      </c>
      <c r="I145" s="88">
        <v>1.4</v>
      </c>
      <c r="J145" s="88">
        <v>1.68</v>
      </c>
      <c r="K145" s="88">
        <v>2.23</v>
      </c>
      <c r="L145" s="89">
        <v>2.57</v>
      </c>
      <c r="M145" s="90">
        <v>0</v>
      </c>
      <c r="N145" s="71">
        <f t="shared" si="406"/>
        <v>0</v>
      </c>
      <c r="O145" s="91">
        <v>0</v>
      </c>
      <c r="P145" s="71">
        <f>SUM(O145*$E145*$F145*$H145*$I145*$P$9)</f>
        <v>0</v>
      </c>
      <c r="Q145" s="71"/>
      <c r="R145" s="71">
        <f>SUM(Q145*$E145*$F145*$H145*$I145*$R$9)</f>
        <v>0</v>
      </c>
      <c r="S145" s="91">
        <v>0</v>
      </c>
      <c r="T145" s="71">
        <f>SUM(S145*$E145*$F145*$H145*$I145*$T$9)</f>
        <v>0</v>
      </c>
      <c r="U145" s="91">
        <v>0</v>
      </c>
      <c r="V145" s="71">
        <f>SUM(U145*$E145*$F145*$H145*$I145*$V$9)</f>
        <v>0</v>
      </c>
      <c r="W145" s="91"/>
      <c r="X145" s="71"/>
      <c r="Y145" s="71"/>
      <c r="Z145" s="71">
        <f>SUM(Y145*$E145*$F145*$H145*$I145*$Z$9)</f>
        <v>0</v>
      </c>
      <c r="AA145" s="71">
        <v>0</v>
      </c>
      <c r="AB145" s="71">
        <f>SUM(AA145*$E145*$F145*$H145*$I145*$AB$9)</f>
        <v>0</v>
      </c>
      <c r="AC145" s="71">
        <v>0</v>
      </c>
      <c r="AD145" s="71">
        <f>SUM(AC145*$E145*$F145*$H145*$J145*$AD$9)</f>
        <v>0</v>
      </c>
      <c r="AE145" s="71">
        <v>0</v>
      </c>
      <c r="AF145" s="71">
        <f>SUM(AE145*$E145*$F145*$H145*$J145*$AF$9)</f>
        <v>0</v>
      </c>
      <c r="AG145" s="71"/>
      <c r="AH145" s="71">
        <f>SUM(AG145*$E145*$F145*$H145*$I145*$AH$9)</f>
        <v>0</v>
      </c>
      <c r="AI145" s="91">
        <v>0</v>
      </c>
      <c r="AJ145" s="71">
        <f>SUM(AI145*$E145*$F145*$H145*$I145*$AJ$9)</f>
        <v>0</v>
      </c>
      <c r="AK145" s="91"/>
      <c r="AL145" s="71"/>
      <c r="AM145" s="91"/>
      <c r="AN145" s="71">
        <f>SUM(AM145*$E145*$F145*$H145*$I145*$AN$9)</f>
        <v>0</v>
      </c>
      <c r="AO145" s="91">
        <v>0</v>
      </c>
      <c r="AP145" s="71">
        <f>SUM(AO145*$E145*$F145*$H145*$I145*$AP$9)</f>
        <v>0</v>
      </c>
      <c r="AQ145" s="71">
        <v>0</v>
      </c>
      <c r="AR145" s="71">
        <f>SUM(AQ145*$E145*$F145*$H145*$I145*$AR$9)</f>
        <v>0</v>
      </c>
      <c r="AS145" s="91">
        <v>0</v>
      </c>
      <c r="AT145" s="71">
        <f>SUM(AS145*$E145*$F145*$H145*$I145*$AT$9)</f>
        <v>0</v>
      </c>
      <c r="AU145" s="91">
        <v>0</v>
      </c>
      <c r="AV145" s="71">
        <f>SUM(AU145*$E145*$F145*$H145*$I145*$AV$9)</f>
        <v>0</v>
      </c>
      <c r="AW145" s="91">
        <v>0</v>
      </c>
      <c r="AX145" s="71">
        <f>SUM(AW145*$E145*$F145*$H145*$I145*$AX$9)</f>
        <v>0</v>
      </c>
      <c r="AY145" s="91"/>
      <c r="AZ145" s="71">
        <f>SUM(AY145*$E145*$F145*$H145*$I145*$AZ$9)</f>
        <v>0</v>
      </c>
      <c r="BA145" s="71">
        <v>0</v>
      </c>
      <c r="BB145" s="71">
        <f>SUM(BA145*$E145*$F145*$H145*$J145*$BB$9)</f>
        <v>0</v>
      </c>
      <c r="BC145" s="145">
        <v>3</v>
      </c>
      <c r="BD145" s="71">
        <f>SUM(BC145*$E145*$F145*$H145*$J145*$BD$9)</f>
        <v>218484.6048</v>
      </c>
      <c r="BE145" s="71">
        <v>0</v>
      </c>
      <c r="BF145" s="71">
        <f>SUM(BE145*$E145*$F145*$H145*$J145*$BF$9)</f>
        <v>0</v>
      </c>
      <c r="BG145" s="91">
        <v>0</v>
      </c>
      <c r="BH145" s="71">
        <f>SUM(BG145*$E145*$F145*$H145*$J145*$BH$9)</f>
        <v>0</v>
      </c>
      <c r="BI145" s="91">
        <v>0</v>
      </c>
      <c r="BJ145" s="71">
        <f>SUM(BI145*$E145*$F145*$H145*$J145*$BJ$9)</f>
        <v>0</v>
      </c>
      <c r="BK145" s="92"/>
      <c r="BL145" s="71"/>
      <c r="BM145" s="91">
        <v>0</v>
      </c>
      <c r="BN145" s="71">
        <f>SUM(BM145*$E145*$F145*$H145*$J145*$BN$9)</f>
        <v>0</v>
      </c>
      <c r="BO145" s="91">
        <v>0</v>
      </c>
      <c r="BP145" s="71">
        <f>SUM(BO145*$E145*$F145*$H145*$J145*$BP$9)</f>
        <v>0</v>
      </c>
      <c r="BQ145" s="71">
        <v>0</v>
      </c>
      <c r="BR145" s="71">
        <f>SUM(BQ145*$E145*$F145*$H145*$J145*$BR$9)</f>
        <v>0</v>
      </c>
      <c r="BS145" s="91">
        <v>0</v>
      </c>
      <c r="BT145" s="71">
        <f>SUM(BS145*$E145*$F145*$H145*$J145*$BT$9)</f>
        <v>0</v>
      </c>
      <c r="BU145" s="91"/>
      <c r="BV145" s="71">
        <f>SUM(BU145*$E145*$F145*$H145*$J145*$BV$9)</f>
        <v>0</v>
      </c>
      <c r="BW145" s="91"/>
      <c r="BX145" s="71">
        <f>(BW145*$E145*$F145*$H145*$J145*BX$9)</f>
        <v>0</v>
      </c>
      <c r="BY145" s="71"/>
      <c r="BZ145" s="71">
        <f t="shared" si="407"/>
        <v>0</v>
      </c>
      <c r="CA145" s="175">
        <v>0</v>
      </c>
      <c r="CB145" s="71">
        <f t="shared" si="408"/>
        <v>0</v>
      </c>
      <c r="CC145" s="91">
        <v>0</v>
      </c>
      <c r="CD145" s="71">
        <f t="shared" si="409"/>
        <v>0</v>
      </c>
      <c r="CE145" s="71"/>
      <c r="CF145" s="71">
        <f t="shared" si="410"/>
        <v>0</v>
      </c>
      <c r="CG145" s="71"/>
      <c r="CH145" s="71">
        <f t="shared" si="411"/>
        <v>0</v>
      </c>
      <c r="CI145" s="94"/>
      <c r="CJ145" s="94"/>
      <c r="CK145" s="94"/>
      <c r="CL145" s="94"/>
      <c r="CM145" s="95">
        <f t="shared" si="412"/>
        <v>3</v>
      </c>
      <c r="CN145" s="95">
        <f t="shared" si="412"/>
        <v>218484.6048</v>
      </c>
      <c r="CO145" s="71">
        <v>0</v>
      </c>
      <c r="CP145" s="72">
        <v>0</v>
      </c>
      <c r="CQ145" s="96">
        <v>3</v>
      </c>
      <c r="CR145" s="96">
        <v>218484.6048</v>
      </c>
    </row>
    <row r="146" spans="1:97" s="3" customFormat="1" ht="25.5" customHeight="1" x14ac:dyDescent="0.25">
      <c r="A146" s="121"/>
      <c r="B146" s="121">
        <v>117</v>
      </c>
      <c r="C146" s="122" t="s">
        <v>338</v>
      </c>
      <c r="D146" s="156" t="s">
        <v>339</v>
      </c>
      <c r="E146" s="84">
        <v>17622</v>
      </c>
      <c r="F146" s="180">
        <v>39.83</v>
      </c>
      <c r="G146" s="177">
        <v>2.8E-3</v>
      </c>
      <c r="H146" s="87">
        <v>1</v>
      </c>
      <c r="I146" s="88">
        <v>1.4</v>
      </c>
      <c r="J146" s="88">
        <v>1.68</v>
      </c>
      <c r="K146" s="88">
        <v>2.23</v>
      </c>
      <c r="L146" s="89">
        <v>2.57</v>
      </c>
      <c r="M146" s="97">
        <v>0</v>
      </c>
      <c r="N146" s="106">
        <f>(M146*$E146*$F146*((1-$G146)+$G146*$I146*$H146))</f>
        <v>0</v>
      </c>
      <c r="O146" s="97"/>
      <c r="P146" s="106">
        <f>(O146*$E146*$F146*((1-$G146)+$G146*$I146*$H146))</f>
        <v>0</v>
      </c>
      <c r="Q146" s="90"/>
      <c r="R146" s="106">
        <f>(Q146*$E146*$F146*((1-$G146)+$G146*$I146*$H146))</f>
        <v>0</v>
      </c>
      <c r="S146" s="97"/>
      <c r="T146" s="106">
        <f>(S146*$E146*$F146*((1-$G146)+$G146*$I146*$H146))</f>
        <v>0</v>
      </c>
      <c r="U146" s="97"/>
      <c r="V146" s="106">
        <f>(U146*$E146*$F146*((1-$G146)+$G146*$I146*$H146))</f>
        <v>0</v>
      </c>
      <c r="W146" s="91"/>
      <c r="X146" s="106">
        <f>(W146*$E146*$F146*((1-$G146)+$G146*$I146*$H146))</f>
        <v>0</v>
      </c>
      <c r="Y146" s="97"/>
      <c r="Z146" s="106"/>
      <c r="AA146" s="90"/>
      <c r="AB146" s="106">
        <f>(AA146*$E146*$F146*((1-$G146)+$G146*$I146*$H146))</f>
        <v>0</v>
      </c>
      <c r="AC146" s="90"/>
      <c r="AD146" s="106">
        <f>(AC146*$E146*$F146*((1-$G146)+$G146*$J146*$H146))</f>
        <v>0</v>
      </c>
      <c r="AE146" s="90"/>
      <c r="AF146" s="106">
        <f>(AE146*$E146*$F146*((1-$G146)+$G146*$J146*$H146))</f>
        <v>0</v>
      </c>
      <c r="AG146" s="90"/>
      <c r="AH146" s="106">
        <f>(AG146*$E146*$F146*((1-$G146)+$G146*$I146*$H146))</f>
        <v>0</v>
      </c>
      <c r="AI146" s="97"/>
      <c r="AJ146" s="106">
        <f>(AI146*$E146*$F146*((1-$G146)+$G146*$I146*$H146))</f>
        <v>0</v>
      </c>
      <c r="AK146" s="97"/>
      <c r="AL146" s="71"/>
      <c r="AM146" s="97"/>
      <c r="AN146" s="106">
        <f>(AM146*$E146*$F146*((1-$G146)+$G146*$I146*$H146))</f>
        <v>0</v>
      </c>
      <c r="AO146" s="97"/>
      <c r="AP146" s="106">
        <f>(AO146*$E146*$F146*((1-$G146)+$G146*$I146*$H146))</f>
        <v>0</v>
      </c>
      <c r="AQ146" s="90"/>
      <c r="AR146" s="106">
        <f>(AQ146*$E146*$F146*((1-$G146)+$G146*$I146*$H146))</f>
        <v>0</v>
      </c>
      <c r="AS146" s="97"/>
      <c r="AT146" s="106">
        <f>(AS146*$E146*$F146*((1-$G146)+$G146*$I146*$H146))</f>
        <v>0</v>
      </c>
      <c r="AU146" s="97"/>
      <c r="AV146" s="106">
        <f>(AU146*$E146*$F146*((1-$G146)+$G146*$I146*$H146))</f>
        <v>0</v>
      </c>
      <c r="AW146" s="97"/>
      <c r="AX146" s="106"/>
      <c r="AY146" s="97"/>
      <c r="AZ146" s="106">
        <f>(AY146*$E146*$F146*((1-$G146)+$G146*$I146*$H146))</f>
        <v>0</v>
      </c>
      <c r="BA146" s="90">
        <v>0</v>
      </c>
      <c r="BB146" s="106">
        <f>(BA146*$E146*$F146*((1-$G146)+$G146*$J146*$H146))</f>
        <v>0</v>
      </c>
      <c r="BC146" s="148">
        <v>0</v>
      </c>
      <c r="BD146" s="106">
        <f>(BC146*$E146*$F146*((1-$G146)+$G146*$J146*$H146))</f>
        <v>0</v>
      </c>
      <c r="BE146" s="90"/>
      <c r="BF146" s="106">
        <f>(BE146*$E146*$F146*((1-$G146)+$G146*$J146*$H146))</f>
        <v>0</v>
      </c>
      <c r="BG146" s="97"/>
      <c r="BH146" s="106">
        <f>(BG146*$E146*$F146*((1-$G146)+$G146*$J146*$H146))</f>
        <v>0</v>
      </c>
      <c r="BI146" s="97"/>
      <c r="BJ146" s="106">
        <f>(BI146*$E146*$F146*((1-$G146)+$G146*$J146*$H146))</f>
        <v>0</v>
      </c>
      <c r="BK146" s="99"/>
      <c r="BL146" s="106"/>
      <c r="BM146" s="97"/>
      <c r="BN146" s="106">
        <f>(BM146*$E146*$F146*((1-$G146)+$G146*$J146*$H146))</f>
        <v>0</v>
      </c>
      <c r="BO146" s="97"/>
      <c r="BP146" s="106"/>
      <c r="BQ146" s="90"/>
      <c r="BR146" s="106">
        <f>(BQ146*$E146*$F146*((1-$G146)+$G146*$J146*$H146))</f>
        <v>0</v>
      </c>
      <c r="BS146" s="97"/>
      <c r="BT146" s="106">
        <f>(BS146*$E146*$F146*((1-$G146)+$G146*$J146*$H146))</f>
        <v>0</v>
      </c>
      <c r="BU146" s="97"/>
      <c r="BV146" s="106">
        <f>(BU146*$E146*$F146*((1-$G146)+$G146*$J146*$H146))</f>
        <v>0</v>
      </c>
      <c r="BW146" s="97"/>
      <c r="BX146" s="106">
        <f t="shared" ref="BX146" si="413">(BW146*$E146*$F146*((1-$G146)+$G146*$J146*$H146))</f>
        <v>0</v>
      </c>
      <c r="BY146" s="71"/>
      <c r="BZ146" s="106">
        <f>(BY146*$E146*$F146*((1-$G146)+$G146*$J146*$H146))</f>
        <v>0</v>
      </c>
      <c r="CA146" s="178"/>
      <c r="CB146" s="106">
        <f>(CA146*$E146*$F146*((1-$G146)+$G146*$K146*$H146))</f>
        <v>0</v>
      </c>
      <c r="CC146" s="97"/>
      <c r="CD146" s="106">
        <f>(CC146*$E146*$F146*((1-$G146)+$G146*$L146*$H146))</f>
        <v>0</v>
      </c>
      <c r="CE146" s="71"/>
      <c r="CF146" s="71"/>
      <c r="CG146" s="71"/>
      <c r="CH146" s="71"/>
      <c r="CI146" s="94"/>
      <c r="CJ146" s="94"/>
      <c r="CK146" s="94"/>
      <c r="CL146" s="106">
        <f>(CK146*$E146*$F146*((1-$G146)+$G146*$H146))</f>
        <v>0</v>
      </c>
      <c r="CM146" s="95">
        <f t="shared" si="412"/>
        <v>0</v>
      </c>
      <c r="CN146" s="95">
        <f t="shared" si="412"/>
        <v>0</v>
      </c>
      <c r="CO146" s="71">
        <v>0</v>
      </c>
      <c r="CP146" s="72">
        <v>0</v>
      </c>
      <c r="CQ146" s="96">
        <v>0</v>
      </c>
      <c r="CR146" s="96">
        <v>0</v>
      </c>
    </row>
    <row r="147" spans="1:97" s="1" customFormat="1" ht="18.75" customHeight="1" x14ac:dyDescent="0.25">
      <c r="A147" s="58">
        <v>21</v>
      </c>
      <c r="B147" s="58"/>
      <c r="C147" s="179" t="s">
        <v>340</v>
      </c>
      <c r="D147" s="157" t="s">
        <v>341</v>
      </c>
      <c r="E147" s="84">
        <v>17622</v>
      </c>
      <c r="F147" s="132">
        <v>0.98</v>
      </c>
      <c r="G147" s="114"/>
      <c r="H147" s="62"/>
      <c r="I147" s="75">
        <v>1.4</v>
      </c>
      <c r="J147" s="76">
        <v>1.68</v>
      </c>
      <c r="K147" s="76">
        <v>2.23</v>
      </c>
      <c r="L147" s="77">
        <v>2.57</v>
      </c>
      <c r="M147" s="133">
        <f>SUM(M148:M155)</f>
        <v>0</v>
      </c>
      <c r="N147" s="133">
        <f t="shared" ref="N147:BY147" si="414">SUM(N148:N155)</f>
        <v>0</v>
      </c>
      <c r="O147" s="133">
        <f t="shared" si="414"/>
        <v>0</v>
      </c>
      <c r="P147" s="133">
        <f t="shared" si="414"/>
        <v>0</v>
      </c>
      <c r="Q147" s="133">
        <f t="shared" si="414"/>
        <v>0</v>
      </c>
      <c r="R147" s="133">
        <f t="shared" si="414"/>
        <v>0</v>
      </c>
      <c r="S147" s="133">
        <f t="shared" si="414"/>
        <v>0</v>
      </c>
      <c r="T147" s="133">
        <f t="shared" si="414"/>
        <v>0</v>
      </c>
      <c r="U147" s="133">
        <f t="shared" si="414"/>
        <v>0</v>
      </c>
      <c r="V147" s="133">
        <f t="shared" si="414"/>
        <v>0</v>
      </c>
      <c r="W147" s="133">
        <f t="shared" si="414"/>
        <v>0</v>
      </c>
      <c r="X147" s="133">
        <f t="shared" si="414"/>
        <v>0</v>
      </c>
      <c r="Y147" s="133">
        <f t="shared" si="414"/>
        <v>0</v>
      </c>
      <c r="Z147" s="133">
        <f t="shared" si="414"/>
        <v>0</v>
      </c>
      <c r="AA147" s="133">
        <f t="shared" si="414"/>
        <v>96</v>
      </c>
      <c r="AB147" s="133">
        <f t="shared" si="414"/>
        <v>2840558.9057999998</v>
      </c>
      <c r="AC147" s="133">
        <f t="shared" si="414"/>
        <v>0</v>
      </c>
      <c r="AD147" s="133">
        <f t="shared" si="414"/>
        <v>0</v>
      </c>
      <c r="AE147" s="133">
        <f t="shared" si="414"/>
        <v>0</v>
      </c>
      <c r="AF147" s="133">
        <f t="shared" si="414"/>
        <v>0</v>
      </c>
      <c r="AG147" s="133">
        <f t="shared" si="414"/>
        <v>0</v>
      </c>
      <c r="AH147" s="133">
        <f t="shared" si="414"/>
        <v>0</v>
      </c>
      <c r="AI147" s="133">
        <f t="shared" si="414"/>
        <v>0</v>
      </c>
      <c r="AJ147" s="133">
        <f t="shared" si="414"/>
        <v>0</v>
      </c>
      <c r="AK147" s="133">
        <f t="shared" si="414"/>
        <v>0</v>
      </c>
      <c r="AL147" s="133">
        <f t="shared" si="414"/>
        <v>0</v>
      </c>
      <c r="AM147" s="133">
        <f t="shared" si="414"/>
        <v>0</v>
      </c>
      <c r="AN147" s="133">
        <f t="shared" si="414"/>
        <v>0</v>
      </c>
      <c r="AO147" s="133">
        <f t="shared" si="414"/>
        <v>0</v>
      </c>
      <c r="AP147" s="133">
        <f t="shared" si="414"/>
        <v>0</v>
      </c>
      <c r="AQ147" s="133">
        <f t="shared" si="414"/>
        <v>0</v>
      </c>
      <c r="AR147" s="133">
        <f t="shared" si="414"/>
        <v>0</v>
      </c>
      <c r="AS147" s="133">
        <f t="shared" si="414"/>
        <v>0</v>
      </c>
      <c r="AT147" s="133">
        <f t="shared" si="414"/>
        <v>0</v>
      </c>
      <c r="AU147" s="133">
        <f t="shared" si="414"/>
        <v>0</v>
      </c>
      <c r="AV147" s="133">
        <f t="shared" si="414"/>
        <v>0</v>
      </c>
      <c r="AW147" s="133">
        <f t="shared" si="414"/>
        <v>0</v>
      </c>
      <c r="AX147" s="133">
        <f t="shared" si="414"/>
        <v>0</v>
      </c>
      <c r="AY147" s="133">
        <f t="shared" si="414"/>
        <v>0</v>
      </c>
      <c r="AZ147" s="133">
        <f t="shared" si="414"/>
        <v>0</v>
      </c>
      <c r="BA147" s="133">
        <f t="shared" si="414"/>
        <v>0</v>
      </c>
      <c r="BB147" s="133">
        <f t="shared" si="414"/>
        <v>0</v>
      </c>
      <c r="BC147" s="133">
        <f t="shared" si="414"/>
        <v>140</v>
      </c>
      <c r="BD147" s="133">
        <f t="shared" si="414"/>
        <v>1835359.4951999998</v>
      </c>
      <c r="BE147" s="133">
        <f t="shared" si="414"/>
        <v>0</v>
      </c>
      <c r="BF147" s="133">
        <f t="shared" si="414"/>
        <v>0</v>
      </c>
      <c r="BG147" s="133">
        <f t="shared" si="414"/>
        <v>0</v>
      </c>
      <c r="BH147" s="133">
        <f t="shared" si="414"/>
        <v>0</v>
      </c>
      <c r="BI147" s="133">
        <f t="shared" si="414"/>
        <v>4</v>
      </c>
      <c r="BJ147" s="133">
        <f t="shared" si="414"/>
        <v>46183.7376</v>
      </c>
      <c r="BK147" s="133">
        <f t="shared" si="414"/>
        <v>0</v>
      </c>
      <c r="BL147" s="133">
        <f t="shared" si="414"/>
        <v>0</v>
      </c>
      <c r="BM147" s="133">
        <f t="shared" si="414"/>
        <v>0</v>
      </c>
      <c r="BN147" s="133">
        <f t="shared" si="414"/>
        <v>0</v>
      </c>
      <c r="BO147" s="133">
        <f t="shared" si="414"/>
        <v>0</v>
      </c>
      <c r="BP147" s="133">
        <f t="shared" si="414"/>
        <v>0</v>
      </c>
      <c r="BQ147" s="133">
        <f t="shared" si="414"/>
        <v>0</v>
      </c>
      <c r="BR147" s="133">
        <f t="shared" si="414"/>
        <v>0</v>
      </c>
      <c r="BS147" s="133">
        <f t="shared" si="414"/>
        <v>0</v>
      </c>
      <c r="BT147" s="133">
        <f t="shared" si="414"/>
        <v>0</v>
      </c>
      <c r="BU147" s="133">
        <f t="shared" si="414"/>
        <v>0</v>
      </c>
      <c r="BV147" s="133">
        <f t="shared" si="414"/>
        <v>0</v>
      </c>
      <c r="BW147" s="133">
        <f t="shared" si="414"/>
        <v>13</v>
      </c>
      <c r="BX147" s="133">
        <f t="shared" si="414"/>
        <v>150097.14720000001</v>
      </c>
      <c r="BY147" s="117">
        <f t="shared" si="414"/>
        <v>0</v>
      </c>
      <c r="BZ147" s="133">
        <f t="shared" ref="BZ147:CN147" si="415">SUM(BZ148:BZ155)</f>
        <v>0</v>
      </c>
      <c r="CA147" s="133">
        <f t="shared" si="415"/>
        <v>0</v>
      </c>
      <c r="CB147" s="133">
        <f t="shared" si="415"/>
        <v>0</v>
      </c>
      <c r="CC147" s="133">
        <f t="shared" si="415"/>
        <v>0</v>
      </c>
      <c r="CD147" s="133">
        <f t="shared" si="415"/>
        <v>0</v>
      </c>
      <c r="CE147" s="133">
        <f t="shared" si="415"/>
        <v>0</v>
      </c>
      <c r="CF147" s="133">
        <f t="shared" si="415"/>
        <v>0</v>
      </c>
      <c r="CG147" s="133">
        <f t="shared" si="415"/>
        <v>0</v>
      </c>
      <c r="CH147" s="133">
        <f t="shared" si="415"/>
        <v>0</v>
      </c>
      <c r="CI147" s="133">
        <f t="shared" si="415"/>
        <v>0</v>
      </c>
      <c r="CJ147" s="133">
        <f t="shared" si="415"/>
        <v>0</v>
      </c>
      <c r="CK147" s="133">
        <f t="shared" si="415"/>
        <v>0</v>
      </c>
      <c r="CL147" s="133">
        <f t="shared" si="415"/>
        <v>0</v>
      </c>
      <c r="CM147" s="133">
        <f t="shared" si="415"/>
        <v>253</v>
      </c>
      <c r="CN147" s="133">
        <f t="shared" si="415"/>
        <v>4872199.2857999997</v>
      </c>
      <c r="CO147" s="133">
        <v>7663</v>
      </c>
      <c r="CP147" s="134">
        <v>218553693.472224</v>
      </c>
      <c r="CQ147" s="117">
        <v>7916</v>
      </c>
      <c r="CR147" s="117">
        <v>223425892.75802404</v>
      </c>
      <c r="CS147" s="3"/>
    </row>
    <row r="148" spans="1:97" s="3" customFormat="1" ht="23.25" customHeight="1" x14ac:dyDescent="0.25">
      <c r="A148" s="121"/>
      <c r="B148" s="121">
        <v>118</v>
      </c>
      <c r="C148" s="122" t="s">
        <v>342</v>
      </c>
      <c r="D148" s="156" t="s">
        <v>343</v>
      </c>
      <c r="E148" s="84">
        <v>17622</v>
      </c>
      <c r="F148" s="85">
        <v>0.39</v>
      </c>
      <c r="G148" s="86"/>
      <c r="H148" s="87">
        <v>1</v>
      </c>
      <c r="I148" s="88">
        <v>1.4</v>
      </c>
      <c r="J148" s="88">
        <v>1.68</v>
      </c>
      <c r="K148" s="88">
        <v>2.23</v>
      </c>
      <c r="L148" s="89">
        <v>2.57</v>
      </c>
      <c r="M148" s="97">
        <v>0</v>
      </c>
      <c r="N148" s="71">
        <f t="shared" ref="N148:N153" si="416">SUM(M148*$E148*$F148*$H148*$I148*$N$9)</f>
        <v>0</v>
      </c>
      <c r="O148" s="91">
        <v>0</v>
      </c>
      <c r="P148" s="71">
        <f t="shared" ref="P148:P153" si="417">SUM(O148*$E148*$F148*$H148*$I148*$P$9)</f>
        <v>0</v>
      </c>
      <c r="Q148" s="71">
        <v>0</v>
      </c>
      <c r="R148" s="71">
        <f t="shared" ref="R148:R153" si="418">SUM(Q148*$E148*$F148*$H148*$I148*$R$9)</f>
        <v>0</v>
      </c>
      <c r="S148" s="91">
        <v>0</v>
      </c>
      <c r="T148" s="71">
        <f t="shared" ref="T148:T153" si="419">SUM(S148*$E148*$F148*$H148*$I148*$T$9)</f>
        <v>0</v>
      </c>
      <c r="U148" s="91">
        <v>0</v>
      </c>
      <c r="V148" s="71">
        <f t="shared" ref="V148:V153" si="420">SUM(U148*$E148*$F148*$H148*$I148*$V$9)</f>
        <v>0</v>
      </c>
      <c r="W148" s="91"/>
      <c r="X148" s="71"/>
      <c r="Y148" s="71"/>
      <c r="Z148" s="71">
        <f t="shared" ref="Z148:Z153" si="421">SUM(Y148*$E148*$F148*$H148*$I148*$Z$9)</f>
        <v>0</v>
      </c>
      <c r="AA148" s="71">
        <v>30</v>
      </c>
      <c r="AB148" s="71">
        <f t="shared" ref="AB148:AB153" si="422">SUM(AA148*$E148*$F148*$H148*$I148*$AB$9)</f>
        <v>288648.36</v>
      </c>
      <c r="AC148" s="71">
        <v>0</v>
      </c>
      <c r="AD148" s="71">
        <f t="shared" ref="AD148:AD153" si="423">SUM(AC148*$E148*$F148*$H148*$J148*$AD$9)</f>
        <v>0</v>
      </c>
      <c r="AE148" s="130"/>
      <c r="AF148" s="71">
        <f t="shared" ref="AF148:AF153" si="424">SUM(AE148*$E148*$F148*$H148*$J148*$AF$9)</f>
        <v>0</v>
      </c>
      <c r="AG148" s="71"/>
      <c r="AH148" s="71">
        <f t="shared" ref="AH148:AH153" si="425">SUM(AG148*$E148*$F148*$H148*$I148*$AH$9)</f>
        <v>0</v>
      </c>
      <c r="AI148" s="91">
        <v>0</v>
      </c>
      <c r="AJ148" s="71">
        <f t="shared" ref="AJ148:AJ153" si="426">SUM(AI148*$E148*$F148*$H148*$I148*$AJ$9)</f>
        <v>0</v>
      </c>
      <c r="AK148" s="91"/>
      <c r="AL148" s="71"/>
      <c r="AM148" s="91"/>
      <c r="AN148" s="71">
        <f t="shared" ref="AN148:AN153" si="427">SUM(AM148*$E148*$F148*$H148*$I148*$AN$9)</f>
        <v>0</v>
      </c>
      <c r="AO148" s="91">
        <v>0</v>
      </c>
      <c r="AP148" s="71">
        <f t="shared" ref="AP148:AP153" si="428">SUM(AO148*$E148*$F148*$H148*$I148*$AP$9)</f>
        <v>0</v>
      </c>
      <c r="AQ148" s="71">
        <v>0</v>
      </c>
      <c r="AR148" s="71">
        <f t="shared" ref="AR148:AR153" si="429">SUM(AQ148*$E148*$F148*$H148*$I148*$AR$9)</f>
        <v>0</v>
      </c>
      <c r="AS148" s="91"/>
      <c r="AT148" s="71">
        <f t="shared" ref="AT148:AT153" si="430">SUM(AS148*$E148*$F148*$H148*$I148*$AT$9)</f>
        <v>0</v>
      </c>
      <c r="AU148" s="91">
        <v>0</v>
      </c>
      <c r="AV148" s="71">
        <f t="shared" ref="AV148:AV153" si="431">SUM(AU148*$E148*$F148*$H148*$I148*$AV$9)</f>
        <v>0</v>
      </c>
      <c r="AW148" s="91">
        <v>0</v>
      </c>
      <c r="AX148" s="71">
        <f t="shared" ref="AX148:AX153" si="432">SUM(AW148*$E148*$F148*$H148*$I148*$AX$9)</f>
        <v>0</v>
      </c>
      <c r="AY148" s="91"/>
      <c r="AZ148" s="71">
        <f t="shared" ref="AZ148:AZ153" si="433">SUM(AY148*$E148*$F148*$H148*$I148*$AZ$9)</f>
        <v>0</v>
      </c>
      <c r="BA148" s="71">
        <v>0</v>
      </c>
      <c r="BB148" s="71">
        <f t="shared" ref="BB148:BB153" si="434">SUM(BA148*$E148*$F148*$H148*$J148*$BB$9)</f>
        <v>0</v>
      </c>
      <c r="BC148" s="145">
        <v>110</v>
      </c>
      <c r="BD148" s="71">
        <f t="shared" ref="BD148:BD153" si="435">SUM(BC148*$E148*$F148*$H148*$J148*$BD$9)</f>
        <v>1270052.784</v>
      </c>
      <c r="BE148" s="71"/>
      <c r="BF148" s="71">
        <f t="shared" ref="BF148:BF153" si="436">SUM(BE148*$E148*$F148*$H148*$J148*$BF$9)</f>
        <v>0</v>
      </c>
      <c r="BG148" s="91">
        <v>0</v>
      </c>
      <c r="BH148" s="71">
        <f t="shared" ref="BH148:BH153" si="437">SUM(BG148*$E148*$F148*$H148*$J148*$BH$9)</f>
        <v>0</v>
      </c>
      <c r="BI148" s="71">
        <v>4</v>
      </c>
      <c r="BJ148" s="71">
        <f t="shared" ref="BJ148:BJ153" si="438">SUM(BI148*$E148*$F148*$H148*$J148*$BJ$9)</f>
        <v>46183.7376</v>
      </c>
      <c r="BK148" s="92"/>
      <c r="BL148" s="71"/>
      <c r="BM148" s="91"/>
      <c r="BN148" s="71">
        <f t="shared" ref="BN148:BN153" si="439">SUM(BM148*$E148*$F148*$H148*$J148*$BN$9)</f>
        <v>0</v>
      </c>
      <c r="BO148" s="91">
        <v>0</v>
      </c>
      <c r="BP148" s="71">
        <f t="shared" ref="BP148:BP153" si="440">SUM(BO148*$E148*$F148*$H148*$J148*$BP$9)</f>
        <v>0</v>
      </c>
      <c r="BQ148" s="71">
        <v>0</v>
      </c>
      <c r="BR148" s="71">
        <f t="shared" ref="BR148:BR153" si="441">SUM(BQ148*$E148*$F148*$H148*$J148*$BR$9)</f>
        <v>0</v>
      </c>
      <c r="BS148" s="91">
        <v>0</v>
      </c>
      <c r="BT148" s="71">
        <f t="shared" ref="BT148:BT153" si="442">SUM(BS148*$E148*$F148*$H148*$J148*$BT$9)</f>
        <v>0</v>
      </c>
      <c r="BU148" s="91"/>
      <c r="BV148" s="71">
        <f t="shared" ref="BV148:BV153" si="443">SUM(BU148*$E148*$F148*$H148*$J148*$BV$9)</f>
        <v>0</v>
      </c>
      <c r="BW148" s="71">
        <v>13</v>
      </c>
      <c r="BX148" s="71">
        <f t="shared" ref="BX148:BX153" si="444">(BW148*$E148*$F148*$H148*$J148*BX$9)</f>
        <v>150097.14720000001</v>
      </c>
      <c r="BY148" s="71"/>
      <c r="BZ148" s="71">
        <f t="shared" ref="BZ148:BZ153" si="445">(BY148*$E148*$F148*$H148*$J148*BZ$9)</f>
        <v>0</v>
      </c>
      <c r="CA148" s="151"/>
      <c r="CB148" s="71">
        <f t="shared" ref="CB148:CB153" si="446">(CA148*$E148*$F148*$H148*$K148*CB$9)</f>
        <v>0</v>
      </c>
      <c r="CC148" s="93"/>
      <c r="CD148" s="71">
        <f t="shared" ref="CD148:CD153" si="447">(CC148*$E148*$F148*$H148*$L148*CD$9)</f>
        <v>0</v>
      </c>
      <c r="CE148" s="71"/>
      <c r="CF148" s="71">
        <f t="shared" ref="CF148:CF153" si="448">(CE148*$E148*$F148*$H148*$J148*CF$9)</f>
        <v>0</v>
      </c>
      <c r="CG148" s="71"/>
      <c r="CH148" s="71">
        <f t="shared" ref="CH148:CH153" si="449">(CG148*$E148*$F148*$H148*$I148*CH$9)</f>
        <v>0</v>
      </c>
      <c r="CI148" s="94"/>
      <c r="CJ148" s="94"/>
      <c r="CK148" s="94"/>
      <c r="CL148" s="94"/>
      <c r="CM148" s="95">
        <f t="shared" ref="CM148:CN155" si="450">SUM(O148+M148+Q148+S148+Y148+W148+U148+AC148+AA148+AE148+BA148+BE148+AG148+AO148+AQ148+BO148+BQ148+BM148+BS148+BU148+BI148+AI148+AK148+AM148+BC148+BG148+AS148+AU148+AW148+AY148+BK148+BW148+BY148+CA148+CC148+CE148+CK148+CG148)</f>
        <v>157</v>
      </c>
      <c r="CN148" s="95">
        <f t="shared" si="450"/>
        <v>1754982.0288</v>
      </c>
      <c r="CO148" s="71">
        <v>1113</v>
      </c>
      <c r="CP148" s="72">
        <v>11182237.466400001</v>
      </c>
      <c r="CQ148" s="96">
        <v>1270</v>
      </c>
      <c r="CR148" s="96">
        <v>12937219.495200001</v>
      </c>
    </row>
    <row r="149" spans="1:97" s="3" customFormat="1" ht="18.75" customHeight="1" x14ac:dyDescent="0.25">
      <c r="A149" s="121"/>
      <c r="B149" s="121">
        <v>119</v>
      </c>
      <c r="C149" s="122" t="s">
        <v>344</v>
      </c>
      <c r="D149" s="156" t="s">
        <v>345</v>
      </c>
      <c r="E149" s="84">
        <v>17622</v>
      </c>
      <c r="F149" s="180">
        <v>0.67</v>
      </c>
      <c r="G149" s="86"/>
      <c r="H149" s="215">
        <v>0.95</v>
      </c>
      <c r="I149" s="88">
        <v>1.4</v>
      </c>
      <c r="J149" s="88">
        <v>1.68</v>
      </c>
      <c r="K149" s="88">
        <v>2.23</v>
      </c>
      <c r="L149" s="89">
        <v>2.57</v>
      </c>
      <c r="M149" s="97">
        <v>0</v>
      </c>
      <c r="N149" s="71">
        <f t="shared" si="416"/>
        <v>0</v>
      </c>
      <c r="O149" s="91">
        <v>0</v>
      </c>
      <c r="P149" s="71">
        <f t="shared" si="417"/>
        <v>0</v>
      </c>
      <c r="Q149" s="71">
        <v>0</v>
      </c>
      <c r="R149" s="71">
        <f t="shared" si="418"/>
        <v>0</v>
      </c>
      <c r="S149" s="91">
        <v>0</v>
      </c>
      <c r="T149" s="71">
        <f t="shared" si="419"/>
        <v>0</v>
      </c>
      <c r="U149" s="91">
        <v>0</v>
      </c>
      <c r="V149" s="71">
        <f t="shared" si="420"/>
        <v>0</v>
      </c>
      <c r="W149" s="91"/>
      <c r="X149" s="71"/>
      <c r="Y149" s="71">
        <v>0</v>
      </c>
      <c r="Z149" s="71">
        <f t="shared" si="421"/>
        <v>0</v>
      </c>
      <c r="AA149" s="71">
        <v>34</v>
      </c>
      <c r="AB149" s="71">
        <f t="shared" si="422"/>
        <v>533900.78279999993</v>
      </c>
      <c r="AC149" s="71">
        <v>0</v>
      </c>
      <c r="AD149" s="71">
        <f t="shared" si="423"/>
        <v>0</v>
      </c>
      <c r="AE149" s="71">
        <v>0</v>
      </c>
      <c r="AF149" s="71">
        <f t="shared" si="424"/>
        <v>0</v>
      </c>
      <c r="AG149" s="71"/>
      <c r="AH149" s="71">
        <f t="shared" si="425"/>
        <v>0</v>
      </c>
      <c r="AI149" s="91">
        <v>0</v>
      </c>
      <c r="AJ149" s="71">
        <f t="shared" si="426"/>
        <v>0</v>
      </c>
      <c r="AK149" s="91"/>
      <c r="AL149" s="71"/>
      <c r="AM149" s="91"/>
      <c r="AN149" s="71">
        <f t="shared" si="427"/>
        <v>0</v>
      </c>
      <c r="AO149" s="91">
        <v>0</v>
      </c>
      <c r="AP149" s="71">
        <f t="shared" si="428"/>
        <v>0</v>
      </c>
      <c r="AQ149" s="71">
        <v>0</v>
      </c>
      <c r="AR149" s="71">
        <f t="shared" si="429"/>
        <v>0</v>
      </c>
      <c r="AS149" s="91">
        <v>0</v>
      </c>
      <c r="AT149" s="71">
        <f t="shared" si="430"/>
        <v>0</v>
      </c>
      <c r="AU149" s="91">
        <v>0</v>
      </c>
      <c r="AV149" s="71">
        <f t="shared" si="431"/>
        <v>0</v>
      </c>
      <c r="AW149" s="91">
        <v>0</v>
      </c>
      <c r="AX149" s="71">
        <f t="shared" si="432"/>
        <v>0</v>
      </c>
      <c r="AY149" s="91"/>
      <c r="AZ149" s="71">
        <f t="shared" si="433"/>
        <v>0</v>
      </c>
      <c r="BA149" s="71">
        <v>0</v>
      </c>
      <c r="BB149" s="71">
        <f t="shared" si="434"/>
        <v>0</v>
      </c>
      <c r="BC149" s="145">
        <v>30</v>
      </c>
      <c r="BD149" s="71">
        <f t="shared" si="435"/>
        <v>565306.7111999999</v>
      </c>
      <c r="BE149" s="71">
        <v>0</v>
      </c>
      <c r="BF149" s="71">
        <f t="shared" si="436"/>
        <v>0</v>
      </c>
      <c r="BG149" s="91">
        <v>0</v>
      </c>
      <c r="BH149" s="71">
        <f t="shared" si="437"/>
        <v>0</v>
      </c>
      <c r="BI149" s="91">
        <v>0</v>
      </c>
      <c r="BJ149" s="71">
        <f t="shared" si="438"/>
        <v>0</v>
      </c>
      <c r="BK149" s="92"/>
      <c r="BL149" s="71"/>
      <c r="BM149" s="71">
        <v>0</v>
      </c>
      <c r="BN149" s="71">
        <f t="shared" si="439"/>
        <v>0</v>
      </c>
      <c r="BO149" s="91">
        <v>0</v>
      </c>
      <c r="BP149" s="71">
        <f t="shared" si="440"/>
        <v>0</v>
      </c>
      <c r="BQ149" s="71">
        <v>0</v>
      </c>
      <c r="BR149" s="71">
        <f t="shared" si="441"/>
        <v>0</v>
      </c>
      <c r="BS149" s="91">
        <v>0</v>
      </c>
      <c r="BT149" s="71">
        <f t="shared" si="442"/>
        <v>0</v>
      </c>
      <c r="BU149" s="91"/>
      <c r="BV149" s="71">
        <f t="shared" si="443"/>
        <v>0</v>
      </c>
      <c r="BW149" s="91"/>
      <c r="BX149" s="71">
        <f t="shared" si="444"/>
        <v>0</v>
      </c>
      <c r="BY149" s="181"/>
      <c r="BZ149" s="71">
        <f t="shared" si="445"/>
        <v>0</v>
      </c>
      <c r="CA149" s="91">
        <v>0</v>
      </c>
      <c r="CB149" s="71">
        <f t="shared" si="446"/>
        <v>0</v>
      </c>
      <c r="CC149" s="91">
        <v>0</v>
      </c>
      <c r="CD149" s="71">
        <f t="shared" si="447"/>
        <v>0</v>
      </c>
      <c r="CE149" s="71"/>
      <c r="CF149" s="71">
        <f t="shared" si="448"/>
        <v>0</v>
      </c>
      <c r="CG149" s="71"/>
      <c r="CH149" s="71">
        <f t="shared" si="449"/>
        <v>0</v>
      </c>
      <c r="CI149" s="94"/>
      <c r="CJ149" s="94"/>
      <c r="CK149" s="94"/>
      <c r="CL149" s="94"/>
      <c r="CM149" s="95">
        <f t="shared" si="450"/>
        <v>64</v>
      </c>
      <c r="CN149" s="95">
        <f t="shared" si="450"/>
        <v>1099207.4939999999</v>
      </c>
      <c r="CO149" s="71">
        <v>2102</v>
      </c>
      <c r="CP149" s="72">
        <v>33007630.748399995</v>
      </c>
      <c r="CQ149" s="96">
        <v>2166</v>
      </c>
      <c r="CR149" s="96">
        <v>34106838.242399998</v>
      </c>
    </row>
    <row r="150" spans="1:97" s="3" customFormat="1" ht="18.75" customHeight="1" x14ac:dyDescent="0.25">
      <c r="A150" s="121"/>
      <c r="B150" s="121">
        <v>120</v>
      </c>
      <c r="C150" s="122" t="s">
        <v>346</v>
      </c>
      <c r="D150" s="156" t="s">
        <v>347</v>
      </c>
      <c r="E150" s="84">
        <v>17622</v>
      </c>
      <c r="F150" s="180">
        <v>1.0900000000000001</v>
      </c>
      <c r="G150" s="86"/>
      <c r="H150" s="215">
        <v>0.95</v>
      </c>
      <c r="I150" s="88">
        <v>1.4</v>
      </c>
      <c r="J150" s="88">
        <v>1.68</v>
      </c>
      <c r="K150" s="88">
        <v>2.23</v>
      </c>
      <c r="L150" s="89">
        <v>2.57</v>
      </c>
      <c r="M150" s="97">
        <v>0</v>
      </c>
      <c r="N150" s="71">
        <f t="shared" si="416"/>
        <v>0</v>
      </c>
      <c r="O150" s="91">
        <v>0</v>
      </c>
      <c r="P150" s="71">
        <f t="shared" si="417"/>
        <v>0</v>
      </c>
      <c r="Q150" s="71">
        <v>0</v>
      </c>
      <c r="R150" s="71">
        <f t="shared" si="418"/>
        <v>0</v>
      </c>
      <c r="S150" s="91">
        <v>0</v>
      </c>
      <c r="T150" s="71">
        <f t="shared" si="419"/>
        <v>0</v>
      </c>
      <c r="U150" s="91">
        <v>0</v>
      </c>
      <c r="V150" s="71">
        <f t="shared" si="420"/>
        <v>0</v>
      </c>
      <c r="W150" s="91"/>
      <c r="X150" s="71"/>
      <c r="Y150" s="91"/>
      <c r="Z150" s="71">
        <f t="shared" si="421"/>
        <v>0</v>
      </c>
      <c r="AA150" s="71">
        <v>5</v>
      </c>
      <c r="AB150" s="71">
        <f t="shared" si="422"/>
        <v>127733.067</v>
      </c>
      <c r="AC150" s="71">
        <v>0</v>
      </c>
      <c r="AD150" s="71">
        <f t="shared" si="423"/>
        <v>0</v>
      </c>
      <c r="AE150" s="71">
        <v>0</v>
      </c>
      <c r="AF150" s="71">
        <f t="shared" si="424"/>
        <v>0</v>
      </c>
      <c r="AG150" s="71"/>
      <c r="AH150" s="71">
        <f t="shared" si="425"/>
        <v>0</v>
      </c>
      <c r="AI150" s="91">
        <v>0</v>
      </c>
      <c r="AJ150" s="71">
        <f t="shared" si="426"/>
        <v>0</v>
      </c>
      <c r="AK150" s="91"/>
      <c r="AL150" s="71"/>
      <c r="AM150" s="91"/>
      <c r="AN150" s="71">
        <f t="shared" si="427"/>
        <v>0</v>
      </c>
      <c r="AO150" s="91">
        <v>0</v>
      </c>
      <c r="AP150" s="71">
        <f t="shared" si="428"/>
        <v>0</v>
      </c>
      <c r="AQ150" s="71">
        <v>0</v>
      </c>
      <c r="AR150" s="71">
        <f t="shared" si="429"/>
        <v>0</v>
      </c>
      <c r="AS150" s="91">
        <v>0</v>
      </c>
      <c r="AT150" s="71">
        <f t="shared" si="430"/>
        <v>0</v>
      </c>
      <c r="AU150" s="91">
        <v>0</v>
      </c>
      <c r="AV150" s="71">
        <f t="shared" si="431"/>
        <v>0</v>
      </c>
      <c r="AW150" s="91">
        <v>0</v>
      </c>
      <c r="AX150" s="71">
        <f t="shared" si="432"/>
        <v>0</v>
      </c>
      <c r="AY150" s="91"/>
      <c r="AZ150" s="71">
        <f t="shared" si="433"/>
        <v>0</v>
      </c>
      <c r="BA150" s="71">
        <v>0</v>
      </c>
      <c r="BB150" s="71">
        <f t="shared" si="434"/>
        <v>0</v>
      </c>
      <c r="BC150" s="145">
        <v>0</v>
      </c>
      <c r="BD150" s="71">
        <f t="shared" si="435"/>
        <v>0</v>
      </c>
      <c r="BE150" s="71">
        <v>0</v>
      </c>
      <c r="BF150" s="71">
        <f t="shared" si="436"/>
        <v>0</v>
      </c>
      <c r="BG150" s="91">
        <v>0</v>
      </c>
      <c r="BH150" s="71">
        <f t="shared" si="437"/>
        <v>0</v>
      </c>
      <c r="BI150" s="91">
        <v>0</v>
      </c>
      <c r="BJ150" s="71">
        <f t="shared" si="438"/>
        <v>0</v>
      </c>
      <c r="BK150" s="92"/>
      <c r="BL150" s="71"/>
      <c r="BM150" s="71">
        <v>0</v>
      </c>
      <c r="BN150" s="71">
        <f t="shared" si="439"/>
        <v>0</v>
      </c>
      <c r="BO150" s="91">
        <v>0</v>
      </c>
      <c r="BP150" s="71">
        <f t="shared" si="440"/>
        <v>0</v>
      </c>
      <c r="BQ150" s="71">
        <v>0</v>
      </c>
      <c r="BR150" s="71">
        <f t="shared" si="441"/>
        <v>0</v>
      </c>
      <c r="BS150" s="91">
        <v>0</v>
      </c>
      <c r="BT150" s="71">
        <f t="shared" si="442"/>
        <v>0</v>
      </c>
      <c r="BU150" s="91"/>
      <c r="BV150" s="71">
        <f t="shared" si="443"/>
        <v>0</v>
      </c>
      <c r="BW150" s="91"/>
      <c r="BX150" s="71">
        <f t="shared" si="444"/>
        <v>0</v>
      </c>
      <c r="BY150" s="181"/>
      <c r="BZ150" s="71">
        <f t="shared" si="445"/>
        <v>0</v>
      </c>
      <c r="CA150" s="91">
        <v>0</v>
      </c>
      <c r="CB150" s="71">
        <f t="shared" si="446"/>
        <v>0</v>
      </c>
      <c r="CC150" s="91">
        <v>0</v>
      </c>
      <c r="CD150" s="71">
        <f t="shared" si="447"/>
        <v>0</v>
      </c>
      <c r="CE150" s="71"/>
      <c r="CF150" s="71">
        <f t="shared" si="448"/>
        <v>0</v>
      </c>
      <c r="CG150" s="71"/>
      <c r="CH150" s="71">
        <f t="shared" si="449"/>
        <v>0</v>
      </c>
      <c r="CI150" s="94"/>
      <c r="CJ150" s="94"/>
      <c r="CK150" s="94"/>
      <c r="CL150" s="94"/>
      <c r="CM150" s="95">
        <f t="shared" si="450"/>
        <v>5</v>
      </c>
      <c r="CN150" s="95">
        <f t="shared" si="450"/>
        <v>127733.067</v>
      </c>
      <c r="CO150" s="71">
        <v>822</v>
      </c>
      <c r="CP150" s="72">
        <v>20999316.2148</v>
      </c>
      <c r="CQ150" s="96">
        <v>827</v>
      </c>
      <c r="CR150" s="96">
        <v>21127049.281800002</v>
      </c>
    </row>
    <row r="151" spans="1:97" s="3" customFormat="1" ht="18.75" customHeight="1" x14ac:dyDescent="0.25">
      <c r="A151" s="121"/>
      <c r="B151" s="121">
        <v>121</v>
      </c>
      <c r="C151" s="122" t="s">
        <v>348</v>
      </c>
      <c r="D151" s="156" t="s">
        <v>349</v>
      </c>
      <c r="E151" s="84">
        <v>17622</v>
      </c>
      <c r="F151" s="180">
        <v>1.62</v>
      </c>
      <c r="G151" s="86"/>
      <c r="H151" s="215">
        <v>0.95</v>
      </c>
      <c r="I151" s="88">
        <v>1.4</v>
      </c>
      <c r="J151" s="88">
        <v>1.68</v>
      </c>
      <c r="K151" s="88">
        <v>2.23</v>
      </c>
      <c r="L151" s="89">
        <v>2.57</v>
      </c>
      <c r="M151" s="97">
        <v>0</v>
      </c>
      <c r="N151" s="71">
        <f t="shared" si="416"/>
        <v>0</v>
      </c>
      <c r="O151" s="91">
        <v>0</v>
      </c>
      <c r="P151" s="71">
        <f t="shared" si="417"/>
        <v>0</v>
      </c>
      <c r="Q151" s="71">
        <v>0</v>
      </c>
      <c r="R151" s="71">
        <f t="shared" si="418"/>
        <v>0</v>
      </c>
      <c r="S151" s="91">
        <v>0</v>
      </c>
      <c r="T151" s="71">
        <f t="shared" si="419"/>
        <v>0</v>
      </c>
      <c r="U151" s="91">
        <v>0</v>
      </c>
      <c r="V151" s="71">
        <f t="shared" si="420"/>
        <v>0</v>
      </c>
      <c r="W151" s="91"/>
      <c r="X151" s="71"/>
      <c r="Y151" s="91"/>
      <c r="Z151" s="71">
        <f t="shared" si="421"/>
        <v>0</v>
      </c>
      <c r="AA151" s="71">
        <v>0</v>
      </c>
      <c r="AB151" s="71">
        <f t="shared" si="422"/>
        <v>0</v>
      </c>
      <c r="AC151" s="71">
        <v>0</v>
      </c>
      <c r="AD151" s="71">
        <f t="shared" si="423"/>
        <v>0</v>
      </c>
      <c r="AE151" s="71">
        <v>0</v>
      </c>
      <c r="AF151" s="71">
        <f t="shared" si="424"/>
        <v>0</v>
      </c>
      <c r="AG151" s="71"/>
      <c r="AH151" s="71">
        <f t="shared" si="425"/>
        <v>0</v>
      </c>
      <c r="AI151" s="91">
        <v>0</v>
      </c>
      <c r="AJ151" s="71">
        <f t="shared" si="426"/>
        <v>0</v>
      </c>
      <c r="AK151" s="91"/>
      <c r="AL151" s="71"/>
      <c r="AM151" s="91"/>
      <c r="AN151" s="71">
        <f t="shared" si="427"/>
        <v>0</v>
      </c>
      <c r="AO151" s="91">
        <v>0</v>
      </c>
      <c r="AP151" s="71">
        <f t="shared" si="428"/>
        <v>0</v>
      </c>
      <c r="AQ151" s="71">
        <v>0</v>
      </c>
      <c r="AR151" s="71">
        <f t="shared" si="429"/>
        <v>0</v>
      </c>
      <c r="AS151" s="91">
        <v>0</v>
      </c>
      <c r="AT151" s="71">
        <f t="shared" si="430"/>
        <v>0</v>
      </c>
      <c r="AU151" s="91">
        <v>0</v>
      </c>
      <c r="AV151" s="71">
        <f t="shared" si="431"/>
        <v>0</v>
      </c>
      <c r="AW151" s="91">
        <v>0</v>
      </c>
      <c r="AX151" s="71">
        <f t="shared" si="432"/>
        <v>0</v>
      </c>
      <c r="AY151" s="91"/>
      <c r="AZ151" s="71">
        <f t="shared" si="433"/>
        <v>0</v>
      </c>
      <c r="BA151" s="71">
        <v>0</v>
      </c>
      <c r="BB151" s="71">
        <f t="shared" si="434"/>
        <v>0</v>
      </c>
      <c r="BC151" s="145">
        <v>0</v>
      </c>
      <c r="BD151" s="71">
        <f t="shared" si="435"/>
        <v>0</v>
      </c>
      <c r="BE151" s="71">
        <v>0</v>
      </c>
      <c r="BF151" s="71">
        <f t="shared" si="436"/>
        <v>0</v>
      </c>
      <c r="BG151" s="91">
        <v>0</v>
      </c>
      <c r="BH151" s="71">
        <f t="shared" si="437"/>
        <v>0</v>
      </c>
      <c r="BI151" s="91">
        <v>0</v>
      </c>
      <c r="BJ151" s="71">
        <f t="shared" si="438"/>
        <v>0</v>
      </c>
      <c r="BK151" s="92"/>
      <c r="BL151" s="71"/>
      <c r="BM151" s="71">
        <v>0</v>
      </c>
      <c r="BN151" s="71">
        <f t="shared" si="439"/>
        <v>0</v>
      </c>
      <c r="BO151" s="91">
        <v>0</v>
      </c>
      <c r="BP151" s="71">
        <f t="shared" si="440"/>
        <v>0</v>
      </c>
      <c r="BQ151" s="71">
        <v>0</v>
      </c>
      <c r="BR151" s="71">
        <f t="shared" si="441"/>
        <v>0</v>
      </c>
      <c r="BS151" s="91">
        <v>0</v>
      </c>
      <c r="BT151" s="71">
        <f t="shared" si="442"/>
        <v>0</v>
      </c>
      <c r="BU151" s="91"/>
      <c r="BV151" s="71">
        <f t="shared" si="443"/>
        <v>0</v>
      </c>
      <c r="BW151" s="91"/>
      <c r="BX151" s="71">
        <f t="shared" si="444"/>
        <v>0</v>
      </c>
      <c r="BY151" s="181"/>
      <c r="BZ151" s="71">
        <f t="shared" si="445"/>
        <v>0</v>
      </c>
      <c r="CA151" s="91">
        <v>0</v>
      </c>
      <c r="CB151" s="71">
        <f t="shared" si="446"/>
        <v>0</v>
      </c>
      <c r="CC151" s="91">
        <v>0</v>
      </c>
      <c r="CD151" s="71">
        <f t="shared" si="447"/>
        <v>0</v>
      </c>
      <c r="CE151" s="71"/>
      <c r="CF151" s="71">
        <f t="shared" si="448"/>
        <v>0</v>
      </c>
      <c r="CG151" s="71"/>
      <c r="CH151" s="71">
        <f t="shared" si="449"/>
        <v>0</v>
      </c>
      <c r="CI151" s="94"/>
      <c r="CJ151" s="94"/>
      <c r="CK151" s="94"/>
      <c r="CL151" s="94"/>
      <c r="CM151" s="95">
        <f t="shared" si="450"/>
        <v>0</v>
      </c>
      <c r="CN151" s="95">
        <f t="shared" si="450"/>
        <v>0</v>
      </c>
      <c r="CO151" s="71">
        <v>980</v>
      </c>
      <c r="CP151" s="72">
        <v>37208993.976000004</v>
      </c>
      <c r="CQ151" s="96">
        <v>980</v>
      </c>
      <c r="CR151" s="96">
        <v>37208993.976000004</v>
      </c>
    </row>
    <row r="152" spans="1:97" s="3" customFormat="1" ht="18.75" customHeight="1" x14ac:dyDescent="0.25">
      <c r="A152" s="121"/>
      <c r="B152" s="121">
        <v>122</v>
      </c>
      <c r="C152" s="122" t="s">
        <v>350</v>
      </c>
      <c r="D152" s="156" t="s">
        <v>351</v>
      </c>
      <c r="E152" s="84">
        <v>17622</v>
      </c>
      <c r="F152" s="180">
        <v>2.0099999999999998</v>
      </c>
      <c r="G152" s="86"/>
      <c r="H152" s="87">
        <v>1</v>
      </c>
      <c r="I152" s="88">
        <v>1.4</v>
      </c>
      <c r="J152" s="88">
        <v>1.68</v>
      </c>
      <c r="K152" s="88">
        <v>2.23</v>
      </c>
      <c r="L152" s="89">
        <v>2.57</v>
      </c>
      <c r="M152" s="97">
        <v>0</v>
      </c>
      <c r="N152" s="71">
        <f t="shared" si="416"/>
        <v>0</v>
      </c>
      <c r="O152" s="91">
        <v>0</v>
      </c>
      <c r="P152" s="71">
        <f t="shared" si="417"/>
        <v>0</v>
      </c>
      <c r="Q152" s="71">
        <v>0</v>
      </c>
      <c r="R152" s="71">
        <f t="shared" si="418"/>
        <v>0</v>
      </c>
      <c r="S152" s="91">
        <v>0</v>
      </c>
      <c r="T152" s="71">
        <f t="shared" si="419"/>
        <v>0</v>
      </c>
      <c r="U152" s="91">
        <v>0</v>
      </c>
      <c r="V152" s="71">
        <f t="shared" si="420"/>
        <v>0</v>
      </c>
      <c r="W152" s="91"/>
      <c r="X152" s="71"/>
      <c r="Y152" s="91"/>
      <c r="Z152" s="71">
        <f t="shared" si="421"/>
        <v>0</v>
      </c>
      <c r="AA152" s="71">
        <v>12</v>
      </c>
      <c r="AB152" s="71">
        <f t="shared" si="422"/>
        <v>595059.69599999988</v>
      </c>
      <c r="AC152" s="71">
        <v>0</v>
      </c>
      <c r="AD152" s="71">
        <f t="shared" si="423"/>
        <v>0</v>
      </c>
      <c r="AE152" s="71">
        <v>0</v>
      </c>
      <c r="AF152" s="71">
        <f t="shared" si="424"/>
        <v>0</v>
      </c>
      <c r="AG152" s="71"/>
      <c r="AH152" s="71">
        <f t="shared" si="425"/>
        <v>0</v>
      </c>
      <c r="AI152" s="91">
        <v>0</v>
      </c>
      <c r="AJ152" s="71">
        <f t="shared" si="426"/>
        <v>0</v>
      </c>
      <c r="AK152" s="91"/>
      <c r="AL152" s="71"/>
      <c r="AM152" s="91"/>
      <c r="AN152" s="71">
        <f t="shared" si="427"/>
        <v>0</v>
      </c>
      <c r="AO152" s="91">
        <v>0</v>
      </c>
      <c r="AP152" s="71">
        <f t="shared" si="428"/>
        <v>0</v>
      </c>
      <c r="AQ152" s="71">
        <v>0</v>
      </c>
      <c r="AR152" s="71">
        <f t="shared" si="429"/>
        <v>0</v>
      </c>
      <c r="AS152" s="91">
        <v>0</v>
      </c>
      <c r="AT152" s="71">
        <f t="shared" si="430"/>
        <v>0</v>
      </c>
      <c r="AU152" s="91">
        <v>0</v>
      </c>
      <c r="AV152" s="71">
        <f t="shared" si="431"/>
        <v>0</v>
      </c>
      <c r="AW152" s="91">
        <v>0</v>
      </c>
      <c r="AX152" s="71">
        <f t="shared" si="432"/>
        <v>0</v>
      </c>
      <c r="AY152" s="91"/>
      <c r="AZ152" s="71">
        <f t="shared" si="433"/>
        <v>0</v>
      </c>
      <c r="BA152" s="71">
        <v>0</v>
      </c>
      <c r="BB152" s="71">
        <f t="shared" si="434"/>
        <v>0</v>
      </c>
      <c r="BC152" s="138">
        <v>0</v>
      </c>
      <c r="BD152" s="71">
        <f t="shared" si="435"/>
        <v>0</v>
      </c>
      <c r="BE152" s="71">
        <v>0</v>
      </c>
      <c r="BF152" s="71">
        <f t="shared" si="436"/>
        <v>0</v>
      </c>
      <c r="BG152" s="91">
        <v>0</v>
      </c>
      <c r="BH152" s="71">
        <f t="shared" si="437"/>
        <v>0</v>
      </c>
      <c r="BI152" s="91">
        <v>0</v>
      </c>
      <c r="BJ152" s="71">
        <f t="shared" si="438"/>
        <v>0</v>
      </c>
      <c r="BK152" s="92"/>
      <c r="BL152" s="71"/>
      <c r="BM152" s="71">
        <v>0</v>
      </c>
      <c r="BN152" s="71">
        <f t="shared" si="439"/>
        <v>0</v>
      </c>
      <c r="BO152" s="91">
        <v>0</v>
      </c>
      <c r="BP152" s="71">
        <f t="shared" si="440"/>
        <v>0</v>
      </c>
      <c r="BQ152" s="71">
        <v>0</v>
      </c>
      <c r="BR152" s="71">
        <f t="shared" si="441"/>
        <v>0</v>
      </c>
      <c r="BS152" s="91">
        <v>0</v>
      </c>
      <c r="BT152" s="71">
        <f t="shared" si="442"/>
        <v>0</v>
      </c>
      <c r="BU152" s="91"/>
      <c r="BV152" s="71">
        <f t="shared" si="443"/>
        <v>0</v>
      </c>
      <c r="BW152" s="91"/>
      <c r="BX152" s="71">
        <f t="shared" si="444"/>
        <v>0</v>
      </c>
      <c r="BY152" s="181"/>
      <c r="BZ152" s="71">
        <f t="shared" si="445"/>
        <v>0</v>
      </c>
      <c r="CA152" s="91">
        <v>0</v>
      </c>
      <c r="CB152" s="71">
        <f t="shared" si="446"/>
        <v>0</v>
      </c>
      <c r="CC152" s="91">
        <v>0</v>
      </c>
      <c r="CD152" s="71">
        <f t="shared" si="447"/>
        <v>0</v>
      </c>
      <c r="CE152" s="71"/>
      <c r="CF152" s="71">
        <f t="shared" si="448"/>
        <v>0</v>
      </c>
      <c r="CG152" s="71"/>
      <c r="CH152" s="71">
        <f t="shared" si="449"/>
        <v>0</v>
      </c>
      <c r="CI152" s="94"/>
      <c r="CJ152" s="94"/>
      <c r="CK152" s="94"/>
      <c r="CL152" s="94"/>
      <c r="CM152" s="95">
        <f t="shared" si="450"/>
        <v>12</v>
      </c>
      <c r="CN152" s="95">
        <f t="shared" si="450"/>
        <v>595059.69599999988</v>
      </c>
      <c r="CO152" s="71">
        <v>60</v>
      </c>
      <c r="CP152" s="72">
        <v>2975298.4799999995</v>
      </c>
      <c r="CQ152" s="96">
        <v>72</v>
      </c>
      <c r="CR152" s="96">
        <v>3570358.1759999995</v>
      </c>
    </row>
    <row r="153" spans="1:97" s="3" customFormat="1" ht="18.75" customHeight="1" x14ac:dyDescent="0.25">
      <c r="A153" s="121"/>
      <c r="B153" s="121">
        <v>123</v>
      </c>
      <c r="C153" s="122" t="s">
        <v>352</v>
      </c>
      <c r="D153" s="156" t="s">
        <v>353</v>
      </c>
      <c r="E153" s="84">
        <v>17622</v>
      </c>
      <c r="F153" s="180">
        <v>3.5</v>
      </c>
      <c r="G153" s="86"/>
      <c r="H153" s="87">
        <v>1</v>
      </c>
      <c r="I153" s="88">
        <v>1.4</v>
      </c>
      <c r="J153" s="88">
        <v>1.68</v>
      </c>
      <c r="K153" s="88">
        <v>2.23</v>
      </c>
      <c r="L153" s="89">
        <v>2.57</v>
      </c>
      <c r="M153" s="97">
        <v>0</v>
      </c>
      <c r="N153" s="71">
        <f t="shared" si="416"/>
        <v>0</v>
      </c>
      <c r="O153" s="91">
        <v>0</v>
      </c>
      <c r="P153" s="71">
        <f t="shared" si="417"/>
        <v>0</v>
      </c>
      <c r="Q153" s="71">
        <v>0</v>
      </c>
      <c r="R153" s="71">
        <f t="shared" si="418"/>
        <v>0</v>
      </c>
      <c r="S153" s="91">
        <v>0</v>
      </c>
      <c r="T153" s="71">
        <f t="shared" si="419"/>
        <v>0</v>
      </c>
      <c r="U153" s="91">
        <v>0</v>
      </c>
      <c r="V153" s="71">
        <f t="shared" si="420"/>
        <v>0</v>
      </c>
      <c r="W153" s="91"/>
      <c r="X153" s="71"/>
      <c r="Y153" s="91">
        <v>0</v>
      </c>
      <c r="Z153" s="71">
        <f t="shared" si="421"/>
        <v>0</v>
      </c>
      <c r="AA153" s="71">
        <v>15</v>
      </c>
      <c r="AB153" s="71">
        <f t="shared" si="422"/>
        <v>1295217</v>
      </c>
      <c r="AC153" s="71">
        <v>0</v>
      </c>
      <c r="AD153" s="71">
        <f t="shared" si="423"/>
        <v>0</v>
      </c>
      <c r="AE153" s="71">
        <v>0</v>
      </c>
      <c r="AF153" s="71">
        <f t="shared" si="424"/>
        <v>0</v>
      </c>
      <c r="AG153" s="71"/>
      <c r="AH153" s="71">
        <f t="shared" si="425"/>
        <v>0</v>
      </c>
      <c r="AI153" s="91">
        <v>0</v>
      </c>
      <c r="AJ153" s="71">
        <f t="shared" si="426"/>
        <v>0</v>
      </c>
      <c r="AK153" s="91"/>
      <c r="AL153" s="71"/>
      <c r="AM153" s="91"/>
      <c r="AN153" s="71">
        <f t="shared" si="427"/>
        <v>0</v>
      </c>
      <c r="AO153" s="91">
        <v>0</v>
      </c>
      <c r="AP153" s="71">
        <f t="shared" si="428"/>
        <v>0</v>
      </c>
      <c r="AQ153" s="71">
        <v>0</v>
      </c>
      <c r="AR153" s="71">
        <f t="shared" si="429"/>
        <v>0</v>
      </c>
      <c r="AS153" s="91">
        <v>0</v>
      </c>
      <c r="AT153" s="71">
        <f t="shared" si="430"/>
        <v>0</v>
      </c>
      <c r="AU153" s="91">
        <v>0</v>
      </c>
      <c r="AV153" s="71">
        <f t="shared" si="431"/>
        <v>0</v>
      </c>
      <c r="AW153" s="91">
        <v>0</v>
      </c>
      <c r="AX153" s="71">
        <f t="shared" si="432"/>
        <v>0</v>
      </c>
      <c r="AY153" s="91"/>
      <c r="AZ153" s="71">
        <f t="shared" si="433"/>
        <v>0</v>
      </c>
      <c r="BA153" s="71">
        <v>0</v>
      </c>
      <c r="BB153" s="71">
        <f t="shared" si="434"/>
        <v>0</v>
      </c>
      <c r="BC153" s="138">
        <v>0</v>
      </c>
      <c r="BD153" s="71">
        <f t="shared" si="435"/>
        <v>0</v>
      </c>
      <c r="BE153" s="71">
        <v>0</v>
      </c>
      <c r="BF153" s="71">
        <f t="shared" si="436"/>
        <v>0</v>
      </c>
      <c r="BG153" s="91">
        <v>0</v>
      </c>
      <c r="BH153" s="71">
        <f t="shared" si="437"/>
        <v>0</v>
      </c>
      <c r="BI153" s="91">
        <v>0</v>
      </c>
      <c r="BJ153" s="71">
        <f t="shared" si="438"/>
        <v>0</v>
      </c>
      <c r="BK153" s="92"/>
      <c r="BL153" s="71"/>
      <c r="BM153" s="71">
        <v>0</v>
      </c>
      <c r="BN153" s="71">
        <f t="shared" si="439"/>
        <v>0</v>
      </c>
      <c r="BO153" s="91">
        <v>0</v>
      </c>
      <c r="BP153" s="71">
        <f t="shared" si="440"/>
        <v>0</v>
      </c>
      <c r="BQ153" s="71">
        <v>0</v>
      </c>
      <c r="BR153" s="71">
        <f t="shared" si="441"/>
        <v>0</v>
      </c>
      <c r="BS153" s="91">
        <v>0</v>
      </c>
      <c r="BT153" s="71">
        <f t="shared" si="442"/>
        <v>0</v>
      </c>
      <c r="BU153" s="91"/>
      <c r="BV153" s="71">
        <f t="shared" si="443"/>
        <v>0</v>
      </c>
      <c r="BW153" s="91"/>
      <c r="BX153" s="71">
        <f t="shared" si="444"/>
        <v>0</v>
      </c>
      <c r="BY153" s="181"/>
      <c r="BZ153" s="71">
        <f t="shared" si="445"/>
        <v>0</v>
      </c>
      <c r="CA153" s="91">
        <v>0</v>
      </c>
      <c r="CB153" s="71">
        <f t="shared" si="446"/>
        <v>0</v>
      </c>
      <c r="CC153" s="91">
        <v>0</v>
      </c>
      <c r="CD153" s="71">
        <f t="shared" si="447"/>
        <v>0</v>
      </c>
      <c r="CE153" s="71"/>
      <c r="CF153" s="71">
        <f t="shared" si="448"/>
        <v>0</v>
      </c>
      <c r="CG153" s="71"/>
      <c r="CH153" s="71">
        <f t="shared" si="449"/>
        <v>0</v>
      </c>
      <c r="CI153" s="94"/>
      <c r="CJ153" s="94"/>
      <c r="CK153" s="94"/>
      <c r="CL153" s="94"/>
      <c r="CM153" s="95">
        <f t="shared" si="450"/>
        <v>15</v>
      </c>
      <c r="CN153" s="95">
        <f t="shared" si="450"/>
        <v>1295217</v>
      </c>
      <c r="CO153" s="71">
        <v>286</v>
      </c>
      <c r="CP153" s="72">
        <v>24695470.799999997</v>
      </c>
      <c r="CQ153" s="96">
        <v>301</v>
      </c>
      <c r="CR153" s="96">
        <v>25990687.799999997</v>
      </c>
    </row>
    <row r="154" spans="1:97" s="3" customFormat="1" ht="30" customHeight="1" x14ac:dyDescent="0.25">
      <c r="A154" s="121"/>
      <c r="B154" s="121">
        <v>124</v>
      </c>
      <c r="C154" s="122" t="s">
        <v>354</v>
      </c>
      <c r="D154" s="156" t="s">
        <v>355</v>
      </c>
      <c r="E154" s="84">
        <v>17622</v>
      </c>
      <c r="F154" s="180">
        <v>2.04</v>
      </c>
      <c r="G154" s="177">
        <v>0.1032</v>
      </c>
      <c r="H154" s="215">
        <v>1.2</v>
      </c>
      <c r="I154" s="88">
        <v>1.4</v>
      </c>
      <c r="J154" s="88">
        <v>1.68</v>
      </c>
      <c r="K154" s="88">
        <v>2.23</v>
      </c>
      <c r="L154" s="89">
        <v>2.57</v>
      </c>
      <c r="M154" s="97"/>
      <c r="N154" s="106">
        <f t="shared" ref="N154:N155" si="451">(M154*$E154*$F154*((1-$G154)+$G154*$I154*$H154))</f>
        <v>0</v>
      </c>
      <c r="O154" s="97"/>
      <c r="P154" s="106">
        <f t="shared" ref="P154:P155" si="452">(O154*$E154*$F154*((1-$G154)+$G154*$I154*$H154))</f>
        <v>0</v>
      </c>
      <c r="Q154" s="90"/>
      <c r="R154" s="106">
        <f t="shared" ref="R154:R155" si="453">(Q154*$E154*$F154*((1-$G154)+$G154*$I154*$H154))</f>
        <v>0</v>
      </c>
      <c r="S154" s="97"/>
      <c r="T154" s="106">
        <f t="shared" ref="T154:T155" si="454">(S154*$E154*$F154*((1-$G154)+$G154*$I154*$H154))</f>
        <v>0</v>
      </c>
      <c r="U154" s="97"/>
      <c r="V154" s="106">
        <f t="shared" ref="V154:V155" si="455">(U154*$E154*$F154*((1-$G154)+$G154*$I154*$H154))</f>
        <v>0</v>
      </c>
      <c r="W154" s="97"/>
      <c r="X154" s="106">
        <f t="shared" ref="X154:X155" si="456">(W154*$E154*$F154*((1-$G154)+$G154*$I154*$H154))</f>
        <v>0</v>
      </c>
      <c r="Y154" s="97"/>
      <c r="Z154" s="106"/>
      <c r="AA154" s="90">
        <v>0</v>
      </c>
      <c r="AB154" s="106">
        <f t="shared" ref="AB154:AB155" si="457">(AA154*$E154*$F154*((1-$G154)+$G154*$I154*$H154))</f>
        <v>0</v>
      </c>
      <c r="AC154" s="90"/>
      <c r="AD154" s="106">
        <f t="shared" ref="AD154:AD155" si="458">(AC154*$E154*$F154*((1-$G154)+$G154*$J154*$H154))</f>
        <v>0</v>
      </c>
      <c r="AE154" s="90"/>
      <c r="AF154" s="106">
        <f t="shared" ref="AF154:AF155" si="459">(AE154*$E154*$F154*((1-$G154)+$G154*$J154*$H154))</f>
        <v>0</v>
      </c>
      <c r="AG154" s="90"/>
      <c r="AH154" s="106">
        <f t="shared" ref="AH154:AH155" si="460">(AG154*$E154*$F154*((1-$G154)+$G154*$I154*$H154))</f>
        <v>0</v>
      </c>
      <c r="AI154" s="97"/>
      <c r="AJ154" s="106">
        <f t="shared" ref="AJ154:AJ155" si="461">(AI154*$E154*$F154*((1-$G154)+$G154*$I154*$H154))</f>
        <v>0</v>
      </c>
      <c r="AK154" s="97"/>
      <c r="AL154" s="90"/>
      <c r="AM154" s="97"/>
      <c r="AN154" s="106">
        <f t="shared" ref="AN154:AN155" si="462">(AM154*$E154*$F154*((1-$G154)+$G154*$I154*$H154))</f>
        <v>0</v>
      </c>
      <c r="AO154" s="97"/>
      <c r="AP154" s="106">
        <f t="shared" ref="AP154:AP155" si="463">(AO154*$E154*$F154*((1-$G154)+$G154*$I154*$H154))</f>
        <v>0</v>
      </c>
      <c r="AQ154" s="90"/>
      <c r="AR154" s="106">
        <f t="shared" ref="AR154:AR155" si="464">(AQ154*$E154*$F154*((1-$G154)+$G154*$I154*$H154))</f>
        <v>0</v>
      </c>
      <c r="AS154" s="97"/>
      <c r="AT154" s="106">
        <f t="shared" ref="AT154:AT155" si="465">(AS154*$E154*$F154*((1-$G154)+$G154*$I154*$H154))</f>
        <v>0</v>
      </c>
      <c r="AU154" s="97"/>
      <c r="AV154" s="106">
        <f t="shared" ref="AV154:AV155" si="466">(AU154*$E154*$F154*((1-$G154)+$G154*$I154*$H154))</f>
        <v>0</v>
      </c>
      <c r="AW154" s="97"/>
      <c r="AX154" s="106"/>
      <c r="AY154" s="97"/>
      <c r="AZ154" s="106">
        <f t="shared" ref="AZ154:AZ155" si="467">(AY154*$E154*$F154*((1-$G154)+$G154*$I154*$H154))</f>
        <v>0</v>
      </c>
      <c r="BA154" s="90"/>
      <c r="BB154" s="106">
        <f t="shared" ref="BB154:BB155" si="468">(BA154*$E154*$F154*((1-$G154)+$G154*$J154*$H154))</f>
        <v>0</v>
      </c>
      <c r="BC154" s="148">
        <v>0</v>
      </c>
      <c r="BD154" s="106">
        <f t="shared" ref="BD154:BD155" si="469">(BC154*$E154*$F154*((1-$G154)+$G154*$J154*$H154))</f>
        <v>0</v>
      </c>
      <c r="BE154" s="90"/>
      <c r="BF154" s="106">
        <f t="shared" ref="BF154:BF155" si="470">(BE154*$E154*$F154*((1-$G154)+$G154*$J154*$H154))</f>
        <v>0</v>
      </c>
      <c r="BG154" s="97"/>
      <c r="BH154" s="106">
        <f t="shared" ref="BH154:BH155" si="471">(BG154*$E154*$F154*((1-$G154)+$G154*$J154*$H154))</f>
        <v>0</v>
      </c>
      <c r="BI154" s="97"/>
      <c r="BJ154" s="106">
        <f t="shared" ref="BJ154:BJ155" si="472">(BI154*$E154*$F154*((1-$G154)+$G154*$J154*$H154))</f>
        <v>0</v>
      </c>
      <c r="BK154" s="99"/>
      <c r="BL154" s="106"/>
      <c r="BM154" s="97"/>
      <c r="BN154" s="106">
        <f t="shared" ref="BN154:BN155" si="473">(BM154*$E154*$F154*((1-$G154)+$G154*$J154*$H154))</f>
        <v>0</v>
      </c>
      <c r="BO154" s="97"/>
      <c r="BP154" s="106"/>
      <c r="BQ154" s="90"/>
      <c r="BR154" s="106">
        <f t="shared" ref="BR154:BR155" si="474">(BQ154*$E154*$F154*((1-$G154)+$G154*$J154*$H154))</f>
        <v>0</v>
      </c>
      <c r="BS154" s="97"/>
      <c r="BT154" s="106">
        <f t="shared" ref="BT154:BT155" si="475">(BS154*$E154*$F154*((1-$G154)+$G154*$J154*$H154))</f>
        <v>0</v>
      </c>
      <c r="BU154" s="97"/>
      <c r="BV154" s="106">
        <f t="shared" ref="BV154:BV155" si="476">(BU154*$E154*$F154*((1-$G154)+$G154*$J154*$H154))</f>
        <v>0</v>
      </c>
      <c r="BW154" s="97"/>
      <c r="BX154" s="106">
        <f t="shared" ref="BX154:BX155" si="477">(BW154*$E154*$F154*((1-$G154)+$G154*$J154*$H154))</f>
        <v>0</v>
      </c>
      <c r="BY154" s="181"/>
      <c r="BZ154" s="106">
        <f t="shared" ref="BZ154:BZ155" si="478">(BY154*$E154*$F154*((1-$G154)+$G154*$J154*$H154))</f>
        <v>0</v>
      </c>
      <c r="CA154" s="97"/>
      <c r="CB154" s="106">
        <f t="shared" ref="CB154:CB155" si="479">(CA154*$E154*$F154*((1-$G154)+$G154*$K154*$H154))</f>
        <v>0</v>
      </c>
      <c r="CC154" s="97"/>
      <c r="CD154" s="106">
        <f t="shared" ref="CD154:CD155" si="480">(CC154*$E154*$F154*((1-$G154)+$G154*$L154*$H154))</f>
        <v>0</v>
      </c>
      <c r="CE154" s="90"/>
      <c r="CF154" s="90"/>
      <c r="CG154" s="90"/>
      <c r="CH154" s="90"/>
      <c r="CI154" s="139"/>
      <c r="CJ154" s="139"/>
      <c r="CK154" s="139"/>
      <c r="CL154" s="106">
        <f>(CK154*$E154*$F154*((1-$G154)+$G154*$H154))</f>
        <v>0</v>
      </c>
      <c r="CM154" s="95">
        <f t="shared" si="450"/>
        <v>0</v>
      </c>
      <c r="CN154" s="95">
        <f t="shared" si="450"/>
        <v>0</v>
      </c>
      <c r="CO154" s="71">
        <v>2300</v>
      </c>
      <c r="CP154" s="72">
        <v>88484745.786623999</v>
      </c>
      <c r="CQ154" s="96">
        <v>2300</v>
      </c>
      <c r="CR154" s="96">
        <v>88484745.786623999</v>
      </c>
    </row>
    <row r="155" spans="1:97" s="3" customFormat="1" ht="30" customHeight="1" x14ac:dyDescent="0.25">
      <c r="A155" s="121"/>
      <c r="B155" s="121">
        <v>125</v>
      </c>
      <c r="C155" s="149" t="s">
        <v>356</v>
      </c>
      <c r="D155" s="211" t="s">
        <v>357</v>
      </c>
      <c r="E155" s="84">
        <v>17622</v>
      </c>
      <c r="F155" s="149">
        <v>2.93</v>
      </c>
      <c r="G155" s="177">
        <v>7.2400000000000006E-2</v>
      </c>
      <c r="H155" s="87">
        <v>1</v>
      </c>
      <c r="I155" s="88">
        <v>1.4</v>
      </c>
      <c r="J155" s="88">
        <v>1.68</v>
      </c>
      <c r="K155" s="88">
        <v>2.23</v>
      </c>
      <c r="L155" s="89">
        <v>2.57</v>
      </c>
      <c r="M155" s="97"/>
      <c r="N155" s="106">
        <f t="shared" si="451"/>
        <v>0</v>
      </c>
      <c r="O155" s="97"/>
      <c r="P155" s="106">
        <f t="shared" si="452"/>
        <v>0</v>
      </c>
      <c r="Q155" s="90"/>
      <c r="R155" s="106">
        <f t="shared" si="453"/>
        <v>0</v>
      </c>
      <c r="S155" s="97"/>
      <c r="T155" s="106">
        <f t="shared" si="454"/>
        <v>0</v>
      </c>
      <c r="U155" s="97"/>
      <c r="V155" s="106">
        <f t="shared" si="455"/>
        <v>0</v>
      </c>
      <c r="W155" s="97"/>
      <c r="X155" s="106">
        <f t="shared" si="456"/>
        <v>0</v>
      </c>
      <c r="Y155" s="97"/>
      <c r="Z155" s="166"/>
      <c r="AA155" s="90"/>
      <c r="AB155" s="106">
        <f t="shared" si="457"/>
        <v>0</v>
      </c>
      <c r="AC155" s="90"/>
      <c r="AD155" s="106">
        <f t="shared" si="458"/>
        <v>0</v>
      </c>
      <c r="AE155" s="90"/>
      <c r="AF155" s="106">
        <f t="shared" si="459"/>
        <v>0</v>
      </c>
      <c r="AG155" s="90"/>
      <c r="AH155" s="106">
        <f t="shared" si="460"/>
        <v>0</v>
      </c>
      <c r="AI155" s="97"/>
      <c r="AJ155" s="106">
        <f t="shared" si="461"/>
        <v>0</v>
      </c>
      <c r="AK155" s="97"/>
      <c r="AL155" s="90"/>
      <c r="AM155" s="97"/>
      <c r="AN155" s="106">
        <f t="shared" si="462"/>
        <v>0</v>
      </c>
      <c r="AO155" s="97"/>
      <c r="AP155" s="106">
        <f t="shared" si="463"/>
        <v>0</v>
      </c>
      <c r="AQ155" s="90"/>
      <c r="AR155" s="106">
        <f t="shared" si="464"/>
        <v>0</v>
      </c>
      <c r="AS155" s="97"/>
      <c r="AT155" s="106">
        <f t="shared" si="465"/>
        <v>0</v>
      </c>
      <c r="AU155" s="97"/>
      <c r="AV155" s="106">
        <f t="shared" si="466"/>
        <v>0</v>
      </c>
      <c r="AW155" s="97"/>
      <c r="AX155" s="166"/>
      <c r="AY155" s="97"/>
      <c r="AZ155" s="106">
        <f t="shared" si="467"/>
        <v>0</v>
      </c>
      <c r="BA155" s="90"/>
      <c r="BB155" s="106">
        <f t="shared" si="468"/>
        <v>0</v>
      </c>
      <c r="BC155" s="148"/>
      <c r="BD155" s="106">
        <f t="shared" si="469"/>
        <v>0</v>
      </c>
      <c r="BE155" s="90"/>
      <c r="BF155" s="106">
        <f t="shared" si="470"/>
        <v>0</v>
      </c>
      <c r="BG155" s="97"/>
      <c r="BH155" s="106">
        <f t="shared" si="471"/>
        <v>0</v>
      </c>
      <c r="BI155" s="97"/>
      <c r="BJ155" s="106">
        <f t="shared" si="472"/>
        <v>0</v>
      </c>
      <c r="BK155" s="99"/>
      <c r="BL155" s="166"/>
      <c r="BM155" s="97"/>
      <c r="BN155" s="106">
        <f t="shared" si="473"/>
        <v>0</v>
      </c>
      <c r="BO155" s="97"/>
      <c r="BP155" s="166"/>
      <c r="BQ155" s="90"/>
      <c r="BR155" s="106">
        <f t="shared" si="474"/>
        <v>0</v>
      </c>
      <c r="BS155" s="97"/>
      <c r="BT155" s="106">
        <f t="shared" si="475"/>
        <v>0</v>
      </c>
      <c r="BU155" s="97"/>
      <c r="BV155" s="106">
        <f t="shared" si="476"/>
        <v>0</v>
      </c>
      <c r="BW155" s="97"/>
      <c r="BX155" s="106">
        <f t="shared" si="477"/>
        <v>0</v>
      </c>
      <c r="BY155" s="181"/>
      <c r="BZ155" s="106">
        <f t="shared" si="478"/>
        <v>0</v>
      </c>
      <c r="CA155" s="97"/>
      <c r="CB155" s="106">
        <f t="shared" si="479"/>
        <v>0</v>
      </c>
      <c r="CC155" s="97"/>
      <c r="CD155" s="106">
        <f t="shared" si="480"/>
        <v>0</v>
      </c>
      <c r="CE155" s="90"/>
      <c r="CF155" s="90"/>
      <c r="CG155" s="90"/>
      <c r="CH155" s="90"/>
      <c r="CI155" s="139"/>
      <c r="CJ155" s="139"/>
      <c r="CK155" s="139"/>
      <c r="CL155" s="106">
        <f t="shared" ref="CL155" si="481">(CK155*$E155*$F155*((1-$G155)+$G155*$H155))</f>
        <v>0</v>
      </c>
      <c r="CM155" s="95">
        <f t="shared" si="450"/>
        <v>0</v>
      </c>
      <c r="CN155" s="95">
        <f t="shared" si="450"/>
        <v>0</v>
      </c>
      <c r="CO155" s="90"/>
      <c r="CP155" s="167"/>
      <c r="CQ155" s="96"/>
      <c r="CR155" s="96"/>
    </row>
    <row r="156" spans="1:97" s="1" customFormat="1" ht="18.75" customHeight="1" x14ac:dyDescent="0.25">
      <c r="A156" s="58">
        <v>22</v>
      </c>
      <c r="B156" s="58"/>
      <c r="C156" s="179" t="s">
        <v>358</v>
      </c>
      <c r="D156" s="157" t="s">
        <v>359</v>
      </c>
      <c r="E156" s="84">
        <v>17622</v>
      </c>
      <c r="F156" s="132">
        <v>0.93</v>
      </c>
      <c r="G156" s="114"/>
      <c r="H156" s="62"/>
      <c r="I156" s="75">
        <v>1.4</v>
      </c>
      <c r="J156" s="76">
        <v>1.68</v>
      </c>
      <c r="K156" s="76">
        <v>2.23</v>
      </c>
      <c r="L156" s="77">
        <v>2.57</v>
      </c>
      <c r="M156" s="133">
        <f>SUM(M157:M158)</f>
        <v>0</v>
      </c>
      <c r="N156" s="133">
        <f t="shared" ref="N156:BY156" si="482">SUM(N157:N158)</f>
        <v>0</v>
      </c>
      <c r="O156" s="133">
        <f t="shared" si="482"/>
        <v>0</v>
      </c>
      <c r="P156" s="133">
        <f t="shared" si="482"/>
        <v>0</v>
      </c>
      <c r="Q156" s="133">
        <f t="shared" si="482"/>
        <v>4</v>
      </c>
      <c r="R156" s="133">
        <f t="shared" si="482"/>
        <v>79045.243199999997</v>
      </c>
      <c r="S156" s="133">
        <f t="shared" si="482"/>
        <v>0</v>
      </c>
      <c r="T156" s="133">
        <f t="shared" si="482"/>
        <v>0</v>
      </c>
      <c r="U156" s="133">
        <f t="shared" si="482"/>
        <v>0</v>
      </c>
      <c r="V156" s="133">
        <f t="shared" si="482"/>
        <v>0</v>
      </c>
      <c r="W156" s="133">
        <f t="shared" si="482"/>
        <v>0</v>
      </c>
      <c r="X156" s="133">
        <f t="shared" si="482"/>
        <v>0</v>
      </c>
      <c r="Y156" s="133">
        <f t="shared" si="482"/>
        <v>0</v>
      </c>
      <c r="Z156" s="133">
        <f t="shared" si="482"/>
        <v>0</v>
      </c>
      <c r="AA156" s="133">
        <f t="shared" si="482"/>
        <v>0</v>
      </c>
      <c r="AB156" s="133">
        <f t="shared" si="482"/>
        <v>0</v>
      </c>
      <c r="AC156" s="133">
        <f t="shared" si="482"/>
        <v>0</v>
      </c>
      <c r="AD156" s="133">
        <f t="shared" si="482"/>
        <v>0</v>
      </c>
      <c r="AE156" s="133">
        <f t="shared" si="482"/>
        <v>0</v>
      </c>
      <c r="AF156" s="133">
        <f t="shared" si="482"/>
        <v>0</v>
      </c>
      <c r="AG156" s="133">
        <f t="shared" si="482"/>
        <v>0</v>
      </c>
      <c r="AH156" s="133">
        <f t="shared" si="482"/>
        <v>0</v>
      </c>
      <c r="AI156" s="133">
        <f t="shared" si="482"/>
        <v>0</v>
      </c>
      <c r="AJ156" s="133">
        <f t="shared" si="482"/>
        <v>0</v>
      </c>
      <c r="AK156" s="133">
        <f t="shared" si="482"/>
        <v>0</v>
      </c>
      <c r="AL156" s="133">
        <f t="shared" si="482"/>
        <v>0</v>
      </c>
      <c r="AM156" s="133">
        <f t="shared" si="482"/>
        <v>0</v>
      </c>
      <c r="AN156" s="133">
        <f t="shared" si="482"/>
        <v>0</v>
      </c>
      <c r="AO156" s="133">
        <f t="shared" si="482"/>
        <v>0</v>
      </c>
      <c r="AP156" s="133">
        <f t="shared" si="482"/>
        <v>0</v>
      </c>
      <c r="AQ156" s="133">
        <f t="shared" si="482"/>
        <v>10</v>
      </c>
      <c r="AR156" s="133">
        <f t="shared" si="482"/>
        <v>197613.10799999998</v>
      </c>
      <c r="AS156" s="133">
        <f t="shared" si="482"/>
        <v>0</v>
      </c>
      <c r="AT156" s="133">
        <f t="shared" si="482"/>
        <v>0</v>
      </c>
      <c r="AU156" s="133">
        <f t="shared" si="482"/>
        <v>0</v>
      </c>
      <c r="AV156" s="133">
        <f t="shared" si="482"/>
        <v>0</v>
      </c>
      <c r="AW156" s="133">
        <f t="shared" si="482"/>
        <v>0</v>
      </c>
      <c r="AX156" s="133">
        <f t="shared" si="482"/>
        <v>0</v>
      </c>
      <c r="AY156" s="133">
        <f t="shared" si="482"/>
        <v>31</v>
      </c>
      <c r="AZ156" s="133">
        <f t="shared" si="482"/>
        <v>612600.63479999988</v>
      </c>
      <c r="BA156" s="133">
        <f t="shared" si="482"/>
        <v>35</v>
      </c>
      <c r="BB156" s="133">
        <f t="shared" si="482"/>
        <v>829975.0536000001</v>
      </c>
      <c r="BC156" s="133">
        <f t="shared" si="482"/>
        <v>0</v>
      </c>
      <c r="BD156" s="133">
        <f t="shared" si="482"/>
        <v>0</v>
      </c>
      <c r="BE156" s="133">
        <f t="shared" si="482"/>
        <v>0</v>
      </c>
      <c r="BF156" s="133">
        <f t="shared" si="482"/>
        <v>0</v>
      </c>
      <c r="BG156" s="133">
        <f t="shared" si="482"/>
        <v>22</v>
      </c>
      <c r="BH156" s="133">
        <f t="shared" si="482"/>
        <v>975720.27168000001</v>
      </c>
      <c r="BI156" s="133">
        <f t="shared" si="482"/>
        <v>7</v>
      </c>
      <c r="BJ156" s="133">
        <f t="shared" si="482"/>
        <v>165995.01071999999</v>
      </c>
      <c r="BK156" s="133">
        <f t="shared" si="482"/>
        <v>0</v>
      </c>
      <c r="BL156" s="133">
        <f t="shared" si="482"/>
        <v>0</v>
      </c>
      <c r="BM156" s="133">
        <f t="shared" si="482"/>
        <v>0</v>
      </c>
      <c r="BN156" s="133">
        <f t="shared" si="482"/>
        <v>0</v>
      </c>
      <c r="BO156" s="133">
        <f t="shared" si="482"/>
        <v>0</v>
      </c>
      <c r="BP156" s="133">
        <f t="shared" si="482"/>
        <v>0</v>
      </c>
      <c r="BQ156" s="133">
        <f t="shared" si="482"/>
        <v>8</v>
      </c>
      <c r="BR156" s="133">
        <f t="shared" si="482"/>
        <v>189708.58367999998</v>
      </c>
      <c r="BS156" s="133">
        <f t="shared" si="482"/>
        <v>4</v>
      </c>
      <c r="BT156" s="133">
        <f t="shared" si="482"/>
        <v>94854.291839999991</v>
      </c>
      <c r="BU156" s="133">
        <f t="shared" si="482"/>
        <v>0</v>
      </c>
      <c r="BV156" s="133">
        <f t="shared" si="482"/>
        <v>0</v>
      </c>
      <c r="BW156" s="133">
        <f t="shared" si="482"/>
        <v>7</v>
      </c>
      <c r="BX156" s="133">
        <f t="shared" si="482"/>
        <v>165995.01071999999</v>
      </c>
      <c r="BY156" s="117">
        <f t="shared" si="482"/>
        <v>0</v>
      </c>
      <c r="BZ156" s="133">
        <f t="shared" ref="BZ156:CN156" si="483">SUM(BZ157:BZ158)</f>
        <v>0</v>
      </c>
      <c r="CA156" s="133">
        <f t="shared" si="483"/>
        <v>0</v>
      </c>
      <c r="CB156" s="133">
        <f t="shared" si="483"/>
        <v>0</v>
      </c>
      <c r="CC156" s="133">
        <f t="shared" si="483"/>
        <v>0</v>
      </c>
      <c r="CD156" s="133">
        <f t="shared" si="483"/>
        <v>0</v>
      </c>
      <c r="CE156" s="133">
        <f t="shared" si="483"/>
        <v>0</v>
      </c>
      <c r="CF156" s="133">
        <f t="shared" si="483"/>
        <v>0</v>
      </c>
      <c r="CG156" s="133">
        <f t="shared" si="483"/>
        <v>0</v>
      </c>
      <c r="CH156" s="133">
        <f t="shared" si="483"/>
        <v>0</v>
      </c>
      <c r="CI156" s="133">
        <f t="shared" si="483"/>
        <v>0</v>
      </c>
      <c r="CJ156" s="133">
        <f t="shared" si="483"/>
        <v>0</v>
      </c>
      <c r="CK156" s="133">
        <f t="shared" si="483"/>
        <v>0</v>
      </c>
      <c r="CL156" s="133">
        <f t="shared" si="483"/>
        <v>0</v>
      </c>
      <c r="CM156" s="133">
        <f t="shared" si="483"/>
        <v>128</v>
      </c>
      <c r="CN156" s="133">
        <f t="shared" si="483"/>
        <v>3311507.2082400001</v>
      </c>
      <c r="CO156" s="133">
        <v>606</v>
      </c>
      <c r="CP156" s="134">
        <v>12030686.015039999</v>
      </c>
      <c r="CQ156" s="117">
        <v>734</v>
      </c>
      <c r="CR156" s="117">
        <v>15342193.22328</v>
      </c>
      <c r="CS156" s="3"/>
    </row>
    <row r="157" spans="1:97" s="3" customFormat="1" ht="30" customHeight="1" x14ac:dyDescent="0.25">
      <c r="A157" s="121"/>
      <c r="B157" s="121">
        <v>126</v>
      </c>
      <c r="C157" s="122" t="s">
        <v>360</v>
      </c>
      <c r="D157" s="158" t="s">
        <v>361</v>
      </c>
      <c r="E157" s="84">
        <v>17622</v>
      </c>
      <c r="F157" s="85">
        <v>2.31</v>
      </c>
      <c r="G157" s="86"/>
      <c r="H157" s="215">
        <v>0.9</v>
      </c>
      <c r="I157" s="88">
        <v>1.4</v>
      </c>
      <c r="J157" s="88">
        <v>1.68</v>
      </c>
      <c r="K157" s="88">
        <v>2.23</v>
      </c>
      <c r="L157" s="89">
        <v>2.57</v>
      </c>
      <c r="M157" s="97"/>
      <c r="N157" s="71">
        <f t="shared" ref="N157:N158" si="484">SUM(M157*$E157*$F157*$H157*$I157*$N$9)</f>
        <v>0</v>
      </c>
      <c r="O157" s="91"/>
      <c r="P157" s="71">
        <f>SUM(O157*$E157*$F157*$H157*$I157*$P$9)</f>
        <v>0</v>
      </c>
      <c r="Q157" s="71"/>
      <c r="R157" s="71">
        <f>SUM(Q157*$E157*$F157*$H157*$I157*$R$9)</f>
        <v>0</v>
      </c>
      <c r="S157" s="91"/>
      <c r="T157" s="71">
        <f>SUM(S157*$E157*$F157*$H157*$I157*$T$9)</f>
        <v>0</v>
      </c>
      <c r="U157" s="91"/>
      <c r="V157" s="71">
        <f>SUM(U157*$E157*$F157*$H157*$I157*$V$9)</f>
        <v>0</v>
      </c>
      <c r="W157" s="91"/>
      <c r="X157" s="71"/>
      <c r="Y157" s="91"/>
      <c r="Z157" s="71">
        <f>SUM(Y157*$E157*$F157*$H157*$I157*$Z$9)</f>
        <v>0</v>
      </c>
      <c r="AA157" s="71">
        <v>0</v>
      </c>
      <c r="AB157" s="71">
        <f>SUM(AA157*$E157*$F157*$H157*$I157*$AB$9)</f>
        <v>0</v>
      </c>
      <c r="AC157" s="71">
        <v>0</v>
      </c>
      <c r="AD157" s="71">
        <f>SUM(AC157*$E157*$F157*$H157*$J157*$AD$9)</f>
        <v>0</v>
      </c>
      <c r="AE157" s="71"/>
      <c r="AF157" s="71">
        <f>SUM(AE157*$E157*$F157*$H157*$J157*$AF$9)</f>
        <v>0</v>
      </c>
      <c r="AG157" s="71"/>
      <c r="AH157" s="71">
        <f>SUM(AG157*$E157*$F157*$H157*$I157*$AH$9)</f>
        <v>0</v>
      </c>
      <c r="AI157" s="91"/>
      <c r="AJ157" s="71">
        <f>SUM(AI157*$E157*$F157*$H157*$I157*$AJ$9)</f>
        <v>0</v>
      </c>
      <c r="AK157" s="91"/>
      <c r="AL157" s="71"/>
      <c r="AM157" s="91"/>
      <c r="AN157" s="71">
        <f>SUM(AM157*$E157*$F157*$H157*$I157*$AN$9)</f>
        <v>0</v>
      </c>
      <c r="AO157" s="91"/>
      <c r="AP157" s="71">
        <f>SUM(AO157*$E157*$F157*$H157*$I157*$AP$9)</f>
        <v>0</v>
      </c>
      <c r="AQ157" s="71"/>
      <c r="AR157" s="71">
        <f>SUM(AQ157*$E157*$F157*$H157*$I157*$AR$9)</f>
        <v>0</v>
      </c>
      <c r="AS157" s="91"/>
      <c r="AT157" s="71">
        <f>SUM(AS157*$E157*$F157*$H157*$I157*$AT$9)</f>
        <v>0</v>
      </c>
      <c r="AU157" s="91"/>
      <c r="AV157" s="71">
        <f>SUM(AU157*$E157*$F157*$H157*$I157*$AV$9)</f>
        <v>0</v>
      </c>
      <c r="AW157" s="91"/>
      <c r="AX157" s="71">
        <f>SUM(AW157*$E157*$F157*$H157*$I157*$AX$9)</f>
        <v>0</v>
      </c>
      <c r="AY157" s="91"/>
      <c r="AZ157" s="71">
        <f>SUM(AY157*$E157*$F157*$H157*$I157*$AZ$9)</f>
        <v>0</v>
      </c>
      <c r="BA157" s="71"/>
      <c r="BB157" s="71">
        <f>SUM(BA157*$E157*$F157*$H157*$J157*$BB$9)</f>
        <v>0</v>
      </c>
      <c r="BC157" s="138"/>
      <c r="BD157" s="71">
        <f>SUM(BC157*$E157*$F157*$H157*$J157*$BD$9)</f>
        <v>0</v>
      </c>
      <c r="BE157" s="71"/>
      <c r="BF157" s="71">
        <f>SUM(BE157*$E157*$F157*$H157*$J157*$BF$9)</f>
        <v>0</v>
      </c>
      <c r="BG157" s="71">
        <v>12</v>
      </c>
      <c r="BH157" s="71">
        <f>SUM(BG157*$E157*$F157*$H157*$J157*$BH$9)</f>
        <v>738584.54208000004</v>
      </c>
      <c r="BI157" s="91">
        <v>0</v>
      </c>
      <c r="BJ157" s="71">
        <f>SUM(BI157*$E157*$F157*$H157*$J157*$BJ$9)</f>
        <v>0</v>
      </c>
      <c r="BK157" s="92"/>
      <c r="BL157" s="71"/>
      <c r="BM157" s="130"/>
      <c r="BN157" s="71">
        <f>SUM(BM157*$E157*$F157*$H157*$J157*$BN$9)</f>
        <v>0</v>
      </c>
      <c r="BO157" s="91"/>
      <c r="BP157" s="71">
        <f>SUM(BO157*$E157*$F157*$H157*$J157*$BP$9)</f>
        <v>0</v>
      </c>
      <c r="BQ157" s="71"/>
      <c r="BR157" s="71">
        <f>SUM(BQ157*$E157*$F157*$H157*$J157*$BR$9)</f>
        <v>0</v>
      </c>
      <c r="BS157" s="91"/>
      <c r="BT157" s="71">
        <f>SUM(BS157*$E157*$F157*$H157*$J157*$BT$9)</f>
        <v>0</v>
      </c>
      <c r="BU157" s="91"/>
      <c r="BV157" s="71">
        <f>SUM(BU157*$E157*$F157*$H157*$J157*$BV$9)</f>
        <v>0</v>
      </c>
      <c r="BW157" s="91"/>
      <c r="BX157" s="71">
        <f>(BW157*$E157*$F157*$H157*$J157*BX$9)</f>
        <v>0</v>
      </c>
      <c r="BY157" s="71"/>
      <c r="BZ157" s="71">
        <f t="shared" ref="BZ157:BZ158" si="485">(BY157*$E157*$F157*$H157*$J157*BZ$9)</f>
        <v>0</v>
      </c>
      <c r="CA157" s="91"/>
      <c r="CB157" s="71">
        <f t="shared" ref="CB157:CB158" si="486">(CA157*$E157*$F157*$H157*$K157*CB$9)</f>
        <v>0</v>
      </c>
      <c r="CC157" s="91"/>
      <c r="CD157" s="71">
        <f t="shared" ref="CD157:CD158" si="487">(CC157*$E157*$F157*$H157*$L157*CD$9)</f>
        <v>0</v>
      </c>
      <c r="CE157" s="71"/>
      <c r="CF157" s="71">
        <f t="shared" ref="CF157:CF158" si="488">(CE157*$E157*$F157*$H157*$J157*CF$9)</f>
        <v>0</v>
      </c>
      <c r="CG157" s="71"/>
      <c r="CH157" s="71">
        <f t="shared" ref="CH157:CH158" si="489">(CG157*$E157*$F157*$H157*$I157*CH$9)</f>
        <v>0</v>
      </c>
      <c r="CI157" s="94"/>
      <c r="CJ157" s="94"/>
      <c r="CK157" s="94"/>
      <c r="CL157" s="94"/>
      <c r="CM157" s="95">
        <f>SUM(O157+M157+Q157+S157+Y157+W157+U157+AC157+AA157+AE157+BA157+BE157+AG157+AO157+AQ157+BO157+BQ157+BM157+BS157+BU157+BI157+AI157+AK157+AM157+BC157+BG157+AS157+AU157+AW157+AY157+BK157+BW157+BY157+CA157+CC157+CE157+CK157+CG157)</f>
        <v>12</v>
      </c>
      <c r="CN157" s="95">
        <f>SUM(P157+N157+R157+T157+Z157+X157+V157+AD157+AB157+AF157+BB157+BF157+AH157+AP157+AR157+BP157+BR157+BN157+BT157+BV157+BJ157+AJ157+AL157+AN157+BD157+BH157+AT157+AV157+AX157+AZ157+BL157+BX157+BZ157+CB157+CD157+CF157+CL157+CH157)</f>
        <v>738584.54208000004</v>
      </c>
      <c r="CO157" s="71">
        <v>0</v>
      </c>
      <c r="CP157" s="72">
        <v>0</v>
      </c>
      <c r="CQ157" s="96">
        <v>12</v>
      </c>
      <c r="CR157" s="96">
        <v>738584.54208000004</v>
      </c>
    </row>
    <row r="158" spans="1:97" s="4" customFormat="1" ht="18.75" customHeight="1" x14ac:dyDescent="0.25">
      <c r="A158" s="128"/>
      <c r="B158" s="121">
        <v>127</v>
      </c>
      <c r="C158" s="122" t="s">
        <v>362</v>
      </c>
      <c r="D158" s="158" t="s">
        <v>363</v>
      </c>
      <c r="E158" s="84">
        <v>17622</v>
      </c>
      <c r="F158" s="123">
        <v>0.89</v>
      </c>
      <c r="G158" s="86"/>
      <c r="H158" s="215">
        <v>0.9</v>
      </c>
      <c r="I158" s="88">
        <v>1.4</v>
      </c>
      <c r="J158" s="88">
        <v>1.68</v>
      </c>
      <c r="K158" s="88">
        <v>2.23</v>
      </c>
      <c r="L158" s="89">
        <v>2.57</v>
      </c>
      <c r="M158" s="97"/>
      <c r="N158" s="71">
        <f t="shared" si="484"/>
        <v>0</v>
      </c>
      <c r="O158" s="91"/>
      <c r="P158" s="71">
        <f>SUM(O158*$E158*$F158*$H158*$I158*$P$9)</f>
        <v>0</v>
      </c>
      <c r="Q158" s="71">
        <v>4</v>
      </c>
      <c r="R158" s="71">
        <f>SUM(Q158*$E158*$F158*$H158*$I158*$R$9)</f>
        <v>79045.243199999997</v>
      </c>
      <c r="S158" s="91"/>
      <c r="T158" s="71">
        <f>SUM(S158*$E158*$F158*$H158*$I158*$T$9)</f>
        <v>0</v>
      </c>
      <c r="U158" s="91"/>
      <c r="V158" s="71">
        <f>SUM(U158*$E158*$F158*$H158*$I158*$V$9)</f>
        <v>0</v>
      </c>
      <c r="W158" s="91"/>
      <c r="X158" s="71"/>
      <c r="Y158" s="91">
        <v>0</v>
      </c>
      <c r="Z158" s="71">
        <f>SUM(Y158*$E158*$F158*$H158*$I158*$Z$9)</f>
        <v>0</v>
      </c>
      <c r="AA158" s="71">
        <v>0</v>
      </c>
      <c r="AB158" s="71">
        <f>SUM(AA158*$E158*$F158*$H158*$I158*$AB$9)</f>
        <v>0</v>
      </c>
      <c r="AC158" s="71">
        <v>0</v>
      </c>
      <c r="AD158" s="71">
        <f>SUM(AC158*$E158*$F158*$H158*$J158*$AD$9)</f>
        <v>0</v>
      </c>
      <c r="AE158" s="71"/>
      <c r="AF158" s="71">
        <f>SUM(AE158*$E158*$F158*$H158*$J158*$AF$9)</f>
        <v>0</v>
      </c>
      <c r="AG158" s="71"/>
      <c r="AH158" s="71">
        <f>SUM(AG158*$E158*$F158*$H158*$I158*$AH$9)</f>
        <v>0</v>
      </c>
      <c r="AI158" s="71"/>
      <c r="AJ158" s="71">
        <f>SUM(AI158*$E158*$F158*$H158*$I158*$AJ$9)</f>
        <v>0</v>
      </c>
      <c r="AK158" s="91"/>
      <c r="AL158" s="71"/>
      <c r="AM158" s="91"/>
      <c r="AN158" s="71">
        <f>SUM(AM158*$E158*$F158*$H158*$I158*$AN$9)</f>
        <v>0</v>
      </c>
      <c r="AO158" s="91"/>
      <c r="AP158" s="71">
        <f>SUM(AO158*$E158*$F158*$H158*$I158*$AP$9)</f>
        <v>0</v>
      </c>
      <c r="AQ158" s="71">
        <v>10</v>
      </c>
      <c r="AR158" s="71">
        <f>SUM(AQ158*$E158*$F158*$H158*$I158*$AR$9)</f>
        <v>197613.10799999998</v>
      </c>
      <c r="AS158" s="91"/>
      <c r="AT158" s="71">
        <f>SUM(AS158*$E158*$F158*$H158*$I158*$AT$9)</f>
        <v>0</v>
      </c>
      <c r="AU158" s="91"/>
      <c r="AV158" s="71">
        <f>SUM(AU158*$E158*$F158*$H158*$I158*$AV$9)</f>
        <v>0</v>
      </c>
      <c r="AW158" s="91"/>
      <c r="AX158" s="71">
        <f>SUM(AW158*$E158*$F158*$H158*$I158*$AX$9)</f>
        <v>0</v>
      </c>
      <c r="AY158" s="71">
        <v>31</v>
      </c>
      <c r="AZ158" s="71">
        <f>SUM(AY158*$E158*$F158*$H158*$I158*$AZ$9)</f>
        <v>612600.63479999988</v>
      </c>
      <c r="BA158" s="71">
        <v>35</v>
      </c>
      <c r="BB158" s="71">
        <f>SUM(BA158*$E158*$F158*$H158*$J158*$BB$9)</f>
        <v>829975.0536000001</v>
      </c>
      <c r="BC158" s="138"/>
      <c r="BD158" s="71">
        <f>SUM(BC158*$E158*$F158*$H158*$J158*$BD$9)</f>
        <v>0</v>
      </c>
      <c r="BE158" s="130"/>
      <c r="BF158" s="71">
        <f>SUM(BE158*$E158*$F158*$H158*$J158*$BF$9)</f>
        <v>0</v>
      </c>
      <c r="BG158" s="71">
        <v>10</v>
      </c>
      <c r="BH158" s="71">
        <f>SUM(BG158*$E158*$F158*$H158*$J158*$BH$9)</f>
        <v>237135.72959999999</v>
      </c>
      <c r="BI158" s="71">
        <v>7</v>
      </c>
      <c r="BJ158" s="71">
        <f>SUM(BI158*$E158*$F158*$H158*$J158*$BJ$9)</f>
        <v>165995.01071999999</v>
      </c>
      <c r="BK158" s="92"/>
      <c r="BL158" s="71"/>
      <c r="BM158" s="130"/>
      <c r="BN158" s="71">
        <f>SUM(BM158*$E158*$F158*$H158*$J158*$BN$9)</f>
        <v>0</v>
      </c>
      <c r="BO158" s="91"/>
      <c r="BP158" s="71">
        <f>SUM(BO158*$E158*$F158*$H158*$J158*$BP$9)</f>
        <v>0</v>
      </c>
      <c r="BQ158" s="71">
        <v>8</v>
      </c>
      <c r="BR158" s="71">
        <f>SUM(BQ158*$E158*$F158*$H158*$J158*$BR$9)</f>
        <v>189708.58367999998</v>
      </c>
      <c r="BS158" s="71">
        <v>4</v>
      </c>
      <c r="BT158" s="71">
        <f>SUM(BS158*$E158*$F158*$H158*$J158*$BT$9)</f>
        <v>94854.291839999991</v>
      </c>
      <c r="BU158" s="91"/>
      <c r="BV158" s="71">
        <f>SUM(BU158*$E158*$F158*$H158*$J158*$BV$9)</f>
        <v>0</v>
      </c>
      <c r="BW158" s="71">
        <v>7</v>
      </c>
      <c r="BX158" s="71">
        <f>(BW158*$E158*$F158*$H158*$J158*BX$9)</f>
        <v>165995.01071999999</v>
      </c>
      <c r="BY158" s="71"/>
      <c r="BZ158" s="71">
        <f t="shared" si="485"/>
        <v>0</v>
      </c>
      <c r="CA158" s="93"/>
      <c r="CB158" s="71">
        <f t="shared" si="486"/>
        <v>0</v>
      </c>
      <c r="CC158" s="93"/>
      <c r="CD158" s="71">
        <f t="shared" si="487"/>
        <v>0</v>
      </c>
      <c r="CE158" s="71"/>
      <c r="CF158" s="71">
        <f t="shared" si="488"/>
        <v>0</v>
      </c>
      <c r="CG158" s="71"/>
      <c r="CH158" s="71">
        <f t="shared" si="489"/>
        <v>0</v>
      </c>
      <c r="CI158" s="94"/>
      <c r="CJ158" s="94"/>
      <c r="CK158" s="94"/>
      <c r="CL158" s="94"/>
      <c r="CM158" s="95">
        <f>SUM(O158+M158+Q158+S158+Y158+W158+U158+AC158+AA158+AE158+BA158+BE158+AG158+AO158+AQ158+BO158+BQ158+BM158+BS158+BU158+BI158+AI158+AK158+AM158+BC158+BG158+AS158+AU158+AW158+AY158+BK158+BW158+BY158+CA158+CC158+CE158+CK158+CG158)</f>
        <v>116</v>
      </c>
      <c r="CN158" s="95">
        <f>SUM(P158+N158+R158+T158+Z158+X158+V158+AD158+AB158+AF158+BB158+BF158+AH158+AP158+AR158+BP158+BR158+BN158+BT158+BV158+BJ158+AJ158+AL158+AN158+BD158+BH158+AT158+AV158+AX158+AZ158+BL158+BX158+BZ158+CB158+CD158+CF158+CL158+CH158)</f>
        <v>2572922.66616</v>
      </c>
      <c r="CO158" s="71">
        <v>606</v>
      </c>
      <c r="CP158" s="72">
        <v>12030686.015039999</v>
      </c>
      <c r="CQ158" s="96">
        <v>722</v>
      </c>
      <c r="CR158" s="96">
        <v>14603608.6812</v>
      </c>
    </row>
    <row r="159" spans="1:97" s="1" customFormat="1" ht="18.75" customHeight="1" x14ac:dyDescent="0.25">
      <c r="A159" s="58">
        <v>23</v>
      </c>
      <c r="B159" s="58"/>
      <c r="C159" s="179" t="s">
        <v>364</v>
      </c>
      <c r="D159" s="157" t="s">
        <v>365</v>
      </c>
      <c r="E159" s="84">
        <v>17622</v>
      </c>
      <c r="F159" s="132">
        <v>0.9</v>
      </c>
      <c r="G159" s="114"/>
      <c r="H159" s="62"/>
      <c r="I159" s="75">
        <v>1.4</v>
      </c>
      <c r="J159" s="76">
        <v>1.68</v>
      </c>
      <c r="K159" s="76">
        <v>2.23</v>
      </c>
      <c r="L159" s="77">
        <v>2.57</v>
      </c>
      <c r="M159" s="133">
        <f>M160</f>
        <v>0</v>
      </c>
      <c r="N159" s="133">
        <f t="shared" ref="N159:BY159" si="490">N160</f>
        <v>0</v>
      </c>
      <c r="O159" s="133">
        <f t="shared" si="490"/>
        <v>0</v>
      </c>
      <c r="P159" s="133">
        <f t="shared" si="490"/>
        <v>0</v>
      </c>
      <c r="Q159" s="133">
        <f t="shared" si="490"/>
        <v>0</v>
      </c>
      <c r="R159" s="133">
        <f t="shared" si="490"/>
        <v>0</v>
      </c>
      <c r="S159" s="133">
        <f t="shared" si="490"/>
        <v>0</v>
      </c>
      <c r="T159" s="133">
        <f t="shared" si="490"/>
        <v>0</v>
      </c>
      <c r="U159" s="133">
        <f t="shared" si="490"/>
        <v>0</v>
      </c>
      <c r="V159" s="133">
        <f t="shared" si="490"/>
        <v>0</v>
      </c>
      <c r="W159" s="133">
        <f t="shared" si="490"/>
        <v>0</v>
      </c>
      <c r="X159" s="133">
        <f t="shared" si="490"/>
        <v>0</v>
      </c>
      <c r="Y159" s="133">
        <f t="shared" si="490"/>
        <v>0</v>
      </c>
      <c r="Z159" s="133">
        <f t="shared" si="490"/>
        <v>0</v>
      </c>
      <c r="AA159" s="133">
        <f t="shared" si="490"/>
        <v>21</v>
      </c>
      <c r="AB159" s="133">
        <f t="shared" si="490"/>
        <v>442964.21399999992</v>
      </c>
      <c r="AC159" s="133">
        <f t="shared" si="490"/>
        <v>0</v>
      </c>
      <c r="AD159" s="133">
        <f t="shared" si="490"/>
        <v>0</v>
      </c>
      <c r="AE159" s="133">
        <f t="shared" si="490"/>
        <v>6</v>
      </c>
      <c r="AF159" s="133">
        <f t="shared" si="490"/>
        <v>151873.4448</v>
      </c>
      <c r="AG159" s="133">
        <f t="shared" si="490"/>
        <v>0</v>
      </c>
      <c r="AH159" s="133">
        <f t="shared" si="490"/>
        <v>0</v>
      </c>
      <c r="AI159" s="133">
        <f t="shared" si="490"/>
        <v>110</v>
      </c>
      <c r="AJ159" s="133">
        <f t="shared" si="490"/>
        <v>2320288.7399999998</v>
      </c>
      <c r="AK159" s="133">
        <f t="shared" si="490"/>
        <v>0</v>
      </c>
      <c r="AL159" s="133">
        <f t="shared" si="490"/>
        <v>0</v>
      </c>
      <c r="AM159" s="133">
        <f t="shared" si="490"/>
        <v>0</v>
      </c>
      <c r="AN159" s="133">
        <f t="shared" si="490"/>
        <v>0</v>
      </c>
      <c r="AO159" s="133">
        <f t="shared" si="490"/>
        <v>0</v>
      </c>
      <c r="AP159" s="133">
        <f t="shared" si="490"/>
        <v>0</v>
      </c>
      <c r="AQ159" s="133">
        <f t="shared" si="490"/>
        <v>15</v>
      </c>
      <c r="AR159" s="133">
        <f t="shared" si="490"/>
        <v>316403.00999999995</v>
      </c>
      <c r="AS159" s="133">
        <f t="shared" si="490"/>
        <v>0</v>
      </c>
      <c r="AT159" s="133">
        <f t="shared" si="490"/>
        <v>0</v>
      </c>
      <c r="AU159" s="133">
        <f t="shared" si="490"/>
        <v>0</v>
      </c>
      <c r="AV159" s="133">
        <f t="shared" si="490"/>
        <v>0</v>
      </c>
      <c r="AW159" s="133">
        <f t="shared" si="490"/>
        <v>0</v>
      </c>
      <c r="AX159" s="133">
        <f t="shared" si="490"/>
        <v>0</v>
      </c>
      <c r="AY159" s="133">
        <f t="shared" si="490"/>
        <v>301</v>
      </c>
      <c r="AZ159" s="133">
        <f t="shared" si="490"/>
        <v>6349153.7339999992</v>
      </c>
      <c r="BA159" s="133">
        <f t="shared" si="490"/>
        <v>40</v>
      </c>
      <c r="BB159" s="133">
        <f t="shared" si="490"/>
        <v>1012489.632</v>
      </c>
      <c r="BC159" s="133">
        <f t="shared" si="490"/>
        <v>0</v>
      </c>
      <c r="BD159" s="133">
        <f t="shared" si="490"/>
        <v>0</v>
      </c>
      <c r="BE159" s="133">
        <f t="shared" si="490"/>
        <v>0</v>
      </c>
      <c r="BF159" s="133">
        <f t="shared" si="490"/>
        <v>0</v>
      </c>
      <c r="BG159" s="133">
        <f t="shared" si="490"/>
        <v>0</v>
      </c>
      <c r="BH159" s="133">
        <f t="shared" si="490"/>
        <v>0</v>
      </c>
      <c r="BI159" s="133">
        <f t="shared" si="490"/>
        <v>140</v>
      </c>
      <c r="BJ159" s="133">
        <f t="shared" si="490"/>
        <v>3543713.7119999998</v>
      </c>
      <c r="BK159" s="133">
        <f t="shared" si="490"/>
        <v>0</v>
      </c>
      <c r="BL159" s="133">
        <f t="shared" si="490"/>
        <v>0</v>
      </c>
      <c r="BM159" s="133">
        <f t="shared" si="490"/>
        <v>40</v>
      </c>
      <c r="BN159" s="133">
        <f t="shared" si="490"/>
        <v>1012489.632</v>
      </c>
      <c r="BO159" s="133">
        <f t="shared" si="490"/>
        <v>0</v>
      </c>
      <c r="BP159" s="133">
        <f t="shared" si="490"/>
        <v>0</v>
      </c>
      <c r="BQ159" s="133">
        <f t="shared" si="490"/>
        <v>15</v>
      </c>
      <c r="BR159" s="133">
        <f t="shared" si="490"/>
        <v>379683.61199999996</v>
      </c>
      <c r="BS159" s="133">
        <f t="shared" si="490"/>
        <v>70</v>
      </c>
      <c r="BT159" s="133">
        <f t="shared" si="490"/>
        <v>1771856.8559999999</v>
      </c>
      <c r="BU159" s="133">
        <f t="shared" si="490"/>
        <v>0</v>
      </c>
      <c r="BV159" s="133">
        <f t="shared" si="490"/>
        <v>0</v>
      </c>
      <c r="BW159" s="133">
        <f t="shared" si="490"/>
        <v>27</v>
      </c>
      <c r="BX159" s="133">
        <f t="shared" si="490"/>
        <v>683430.50159999996</v>
      </c>
      <c r="BY159" s="117">
        <f t="shared" si="490"/>
        <v>10</v>
      </c>
      <c r="BZ159" s="133">
        <f t="shared" ref="BZ159:CN159" si="491">BZ160</f>
        <v>253122.408</v>
      </c>
      <c r="CA159" s="133">
        <f t="shared" si="491"/>
        <v>60</v>
      </c>
      <c r="CB159" s="133">
        <f t="shared" si="491"/>
        <v>2015939.1779999998</v>
      </c>
      <c r="CC159" s="133">
        <f t="shared" si="491"/>
        <v>20</v>
      </c>
      <c r="CD159" s="133">
        <f t="shared" si="491"/>
        <v>774434.03399999999</v>
      </c>
      <c r="CE159" s="133">
        <f t="shared" si="491"/>
        <v>0</v>
      </c>
      <c r="CF159" s="133">
        <f t="shared" si="491"/>
        <v>0</v>
      </c>
      <c r="CG159" s="133">
        <f t="shared" si="491"/>
        <v>0</v>
      </c>
      <c r="CH159" s="133">
        <f t="shared" si="491"/>
        <v>0</v>
      </c>
      <c r="CI159" s="133">
        <f t="shared" si="491"/>
        <v>0</v>
      </c>
      <c r="CJ159" s="133">
        <f t="shared" si="491"/>
        <v>0</v>
      </c>
      <c r="CK159" s="133">
        <f t="shared" si="491"/>
        <v>0</v>
      </c>
      <c r="CL159" s="133">
        <f t="shared" si="491"/>
        <v>0</v>
      </c>
      <c r="CM159" s="133">
        <f t="shared" si="491"/>
        <v>875</v>
      </c>
      <c r="CN159" s="133">
        <f t="shared" si="491"/>
        <v>21027842.708400004</v>
      </c>
      <c r="CO159" s="133">
        <v>2757</v>
      </c>
      <c r="CP159" s="134">
        <v>60288484.202100009</v>
      </c>
      <c r="CQ159" s="117">
        <v>3632</v>
      </c>
      <c r="CR159" s="117">
        <v>81316326.91050002</v>
      </c>
      <c r="CS159" s="3"/>
    </row>
    <row r="160" spans="1:97" s="3" customFormat="1" ht="18.75" customHeight="1" x14ac:dyDescent="0.25">
      <c r="A160" s="121"/>
      <c r="B160" s="121">
        <v>128</v>
      </c>
      <c r="C160" s="122" t="s">
        <v>366</v>
      </c>
      <c r="D160" s="156" t="s">
        <v>367</v>
      </c>
      <c r="E160" s="84">
        <v>17622</v>
      </c>
      <c r="F160" s="85">
        <v>0.9</v>
      </c>
      <c r="G160" s="86"/>
      <c r="H160" s="215">
        <v>0.95</v>
      </c>
      <c r="I160" s="88">
        <v>1.4</v>
      </c>
      <c r="J160" s="88">
        <v>1.68</v>
      </c>
      <c r="K160" s="88">
        <v>2.23</v>
      </c>
      <c r="L160" s="89">
        <v>2.57</v>
      </c>
      <c r="M160" s="97"/>
      <c r="N160" s="71">
        <f>SUM(M160*$E160*$F160*$H160*$I160*$N$9)</f>
        <v>0</v>
      </c>
      <c r="O160" s="91"/>
      <c r="P160" s="71">
        <f>SUM(O160*$E160*$F160*$H160*$I160*$P$9)</f>
        <v>0</v>
      </c>
      <c r="Q160" s="71">
        <v>0</v>
      </c>
      <c r="R160" s="71">
        <f>SUM(Q160*$E160*$F160*$H160*$I160*$R$9)</f>
        <v>0</v>
      </c>
      <c r="S160" s="91"/>
      <c r="T160" s="71">
        <f>SUM(S160*$E160*$F160*$H160*$I160*$T$9)</f>
        <v>0</v>
      </c>
      <c r="U160" s="91"/>
      <c r="V160" s="71">
        <f>SUM(U160*$E160*$F160*$H160*$I160*$V$9)</f>
        <v>0</v>
      </c>
      <c r="W160" s="91"/>
      <c r="X160" s="71"/>
      <c r="Y160" s="71">
        <v>0</v>
      </c>
      <c r="Z160" s="71">
        <f>SUM(Y160*$E160*$F160*$H160*$I160*$Z$9)</f>
        <v>0</v>
      </c>
      <c r="AA160" s="71">
        <v>21</v>
      </c>
      <c r="AB160" s="71">
        <f>SUM(AA160*$E160*$F160*$H160*$I160*$AB$9)</f>
        <v>442964.21399999992</v>
      </c>
      <c r="AC160" s="71">
        <v>0</v>
      </c>
      <c r="AD160" s="71">
        <f>SUM(AC160*$E160*$F160*$H160*$J160*$AD$9)</f>
        <v>0</v>
      </c>
      <c r="AE160" s="130">
        <v>6</v>
      </c>
      <c r="AF160" s="71">
        <f>SUM(AE160*$E160*$F160*$H160*$J160*$AF$9)</f>
        <v>151873.4448</v>
      </c>
      <c r="AG160" s="71"/>
      <c r="AH160" s="71">
        <f>SUM(AG160*$E160*$F160*$H160*$I160*$AH$9)</f>
        <v>0</v>
      </c>
      <c r="AI160" s="71">
        <v>110</v>
      </c>
      <c r="AJ160" s="71">
        <f>SUM(AI160*$E160*$F160*$H160*$I160*$AJ$9)</f>
        <v>2320288.7399999998</v>
      </c>
      <c r="AK160" s="91"/>
      <c r="AL160" s="71"/>
      <c r="AM160" s="91"/>
      <c r="AN160" s="71">
        <f>SUM(AM160*$E160*$F160*$H160*$I160*$AN$9)</f>
        <v>0</v>
      </c>
      <c r="AO160" s="91"/>
      <c r="AP160" s="71">
        <f>SUM(AO160*$E160*$F160*$H160*$I160*$AP$9)</f>
        <v>0</v>
      </c>
      <c r="AQ160" s="71">
        <v>15</v>
      </c>
      <c r="AR160" s="71">
        <f>SUM(AQ160*$E160*$F160*$H160*$I160*$AR$9)</f>
        <v>316403.00999999995</v>
      </c>
      <c r="AS160" s="71"/>
      <c r="AT160" s="71">
        <f>SUM(AS160*$E160*$F160*$H160*$I160*$AT$9)</f>
        <v>0</v>
      </c>
      <c r="AU160" s="91"/>
      <c r="AV160" s="71">
        <f>SUM(AU160*$E160*$F160*$H160*$I160*$AV$9)</f>
        <v>0</v>
      </c>
      <c r="AW160" s="71"/>
      <c r="AX160" s="71">
        <f>SUM(AW160*$E160*$F160*$H160*$I160*$AX$9)</f>
        <v>0</v>
      </c>
      <c r="AY160" s="71">
        <v>301</v>
      </c>
      <c r="AZ160" s="71">
        <f>SUM(AY160*$E160*$F160*$H160*$I160*$AZ$9)</f>
        <v>6349153.7339999992</v>
      </c>
      <c r="BA160" s="71">
        <v>40</v>
      </c>
      <c r="BB160" s="71">
        <f>SUM(BA160*$E160*$F160*$H160*$J160*$BB$9)</f>
        <v>1012489.632</v>
      </c>
      <c r="BC160" s="138"/>
      <c r="BD160" s="71">
        <f>SUM(BC160*$E160*$F160*$H160*$J160*$BD$9)</f>
        <v>0</v>
      </c>
      <c r="BE160" s="130"/>
      <c r="BF160" s="71">
        <f>SUM(BE160*$E160*$F160*$H160*$J160*$BF$9)</f>
        <v>0</v>
      </c>
      <c r="BG160" s="93"/>
      <c r="BH160" s="71">
        <f>SUM(BG160*$E160*$F160*$H160*$J160*$BH$9)</f>
        <v>0</v>
      </c>
      <c r="BI160" s="71">
        <v>140</v>
      </c>
      <c r="BJ160" s="71">
        <f>SUM(BI160*$E160*$F160*$H160*$J160*$BJ$9)</f>
        <v>3543713.7119999998</v>
      </c>
      <c r="BK160" s="131"/>
      <c r="BL160" s="71"/>
      <c r="BM160" s="130">
        <v>40</v>
      </c>
      <c r="BN160" s="71">
        <f>SUM(BM160*$E160*$F160*$H160*$J160*$BN$9)</f>
        <v>1012489.632</v>
      </c>
      <c r="BO160" s="91"/>
      <c r="BP160" s="71">
        <f>SUM(BO160*$E160*$F160*$H160*$J160*$BP$9)</f>
        <v>0</v>
      </c>
      <c r="BQ160" s="71">
        <v>15</v>
      </c>
      <c r="BR160" s="71">
        <f>SUM(BQ160*$E160*$F160*$H160*$J160*$BR$9)</f>
        <v>379683.61199999996</v>
      </c>
      <c r="BS160" s="130">
        <v>70</v>
      </c>
      <c r="BT160" s="71">
        <f>SUM(BS160*$E160*$F160*$H160*$J160*$BT$9)</f>
        <v>1771856.8559999999</v>
      </c>
      <c r="BU160" s="93"/>
      <c r="BV160" s="71">
        <f>SUM(BU160*$E160*$F160*$H160*$J160*$BV$9)</f>
        <v>0</v>
      </c>
      <c r="BW160" s="71">
        <v>27</v>
      </c>
      <c r="BX160" s="71">
        <f>(BW160*$E160*$F160*$H160*$J160*BX$9)</f>
        <v>683430.50159999996</v>
      </c>
      <c r="BY160" s="71">
        <v>10</v>
      </c>
      <c r="BZ160" s="71">
        <f>(BY160*$E160*$F160*$H160*$J160*BZ$9)</f>
        <v>253122.408</v>
      </c>
      <c r="CA160" s="130">
        <v>60</v>
      </c>
      <c r="CB160" s="71">
        <f>(CA160*$E160*$F160*$H160*$K160*CB$9)</f>
        <v>2015939.1779999998</v>
      </c>
      <c r="CC160" s="130">
        <v>20</v>
      </c>
      <c r="CD160" s="71">
        <f>(CC160*$E160*$F160*$H160*$L160*CD$9)</f>
        <v>774434.03399999999</v>
      </c>
      <c r="CE160" s="71"/>
      <c r="CF160" s="71">
        <f>(CE160*$E160*$F160*$H160*$J160*CF$9)</f>
        <v>0</v>
      </c>
      <c r="CG160" s="71"/>
      <c r="CH160" s="71">
        <f>(CG160*$E160*$F160*$H160*$I160*CH$9)</f>
        <v>0</v>
      </c>
      <c r="CI160" s="94"/>
      <c r="CJ160" s="94"/>
      <c r="CK160" s="94"/>
      <c r="CL160" s="94"/>
      <c r="CM160" s="95">
        <f>SUM(O160+M160+Q160+S160+Y160+W160+U160+AC160+AA160+AE160+BA160+BE160+AG160+AO160+AQ160+BO160+BQ160+BM160+BS160+BU160+BI160+AI160+AK160+AM160+BC160+BG160+AS160+AU160+AW160+AY160+BK160+BW160+BY160+CA160+CC160+CE160+CK160+CG160)</f>
        <v>875</v>
      </c>
      <c r="CN160" s="95">
        <f>SUM(P160+N160+R160+T160+Z160+X160+V160+AD160+AB160+AF160+BB160+BF160+AH160+AP160+AR160+BP160+BR160+BN160+BT160+BV160+BJ160+AJ160+AL160+AN160+BD160+BH160+AT160+AV160+AX160+AZ160+BL160+BX160+BZ160+CB160+CD160+CF160+CL160+CH160)</f>
        <v>21027842.708400004</v>
      </c>
      <c r="CO160" s="71">
        <v>2757</v>
      </c>
      <c r="CP160" s="72">
        <v>60288484.202100009</v>
      </c>
      <c r="CQ160" s="96">
        <v>3632</v>
      </c>
      <c r="CR160" s="96">
        <v>81316326.91050002</v>
      </c>
    </row>
    <row r="161" spans="1:97" s="1" customFormat="1" ht="18.75" customHeight="1" x14ac:dyDescent="0.25">
      <c r="A161" s="58">
        <v>24</v>
      </c>
      <c r="B161" s="58"/>
      <c r="C161" s="179" t="s">
        <v>368</v>
      </c>
      <c r="D161" s="157" t="s">
        <v>369</v>
      </c>
      <c r="E161" s="84">
        <v>17622</v>
      </c>
      <c r="F161" s="132">
        <v>1.46</v>
      </c>
      <c r="G161" s="114"/>
      <c r="H161" s="62"/>
      <c r="I161" s="75">
        <v>1.4</v>
      </c>
      <c r="J161" s="76">
        <v>1.68</v>
      </c>
      <c r="K161" s="76">
        <v>2.23</v>
      </c>
      <c r="L161" s="77">
        <v>2.57</v>
      </c>
      <c r="M161" s="133">
        <f>M162</f>
        <v>77</v>
      </c>
      <c r="N161" s="133">
        <f t="shared" ref="N161:BY161" si="492">N162</f>
        <v>2634816.7691999995</v>
      </c>
      <c r="O161" s="133">
        <f t="shared" si="492"/>
        <v>0</v>
      </c>
      <c r="P161" s="133">
        <f t="shared" si="492"/>
        <v>0</v>
      </c>
      <c r="Q161" s="133">
        <f t="shared" si="492"/>
        <v>0</v>
      </c>
      <c r="R161" s="133">
        <f t="shared" si="492"/>
        <v>0</v>
      </c>
      <c r="S161" s="133">
        <f t="shared" si="492"/>
        <v>0</v>
      </c>
      <c r="T161" s="133">
        <f t="shared" si="492"/>
        <v>0</v>
      </c>
      <c r="U161" s="133">
        <f t="shared" si="492"/>
        <v>0</v>
      </c>
      <c r="V161" s="133">
        <f t="shared" si="492"/>
        <v>0</v>
      </c>
      <c r="W161" s="133">
        <f t="shared" si="492"/>
        <v>0</v>
      </c>
      <c r="X161" s="133">
        <f t="shared" si="492"/>
        <v>0</v>
      </c>
      <c r="Y161" s="133">
        <f t="shared" si="492"/>
        <v>0</v>
      </c>
      <c r="Z161" s="133">
        <f t="shared" si="492"/>
        <v>0</v>
      </c>
      <c r="AA161" s="133">
        <f t="shared" si="492"/>
        <v>0</v>
      </c>
      <c r="AB161" s="133">
        <f t="shared" si="492"/>
        <v>0</v>
      </c>
      <c r="AC161" s="133">
        <f t="shared" si="492"/>
        <v>0</v>
      </c>
      <c r="AD161" s="133">
        <f t="shared" si="492"/>
        <v>0</v>
      </c>
      <c r="AE161" s="133">
        <f t="shared" si="492"/>
        <v>13</v>
      </c>
      <c r="AF161" s="133">
        <f t="shared" si="492"/>
        <v>533807.03376000002</v>
      </c>
      <c r="AG161" s="133">
        <f t="shared" si="492"/>
        <v>0</v>
      </c>
      <c r="AH161" s="133">
        <f t="shared" si="492"/>
        <v>0</v>
      </c>
      <c r="AI161" s="133">
        <f t="shared" si="492"/>
        <v>0</v>
      </c>
      <c r="AJ161" s="133">
        <f t="shared" si="492"/>
        <v>0</v>
      </c>
      <c r="AK161" s="133">
        <f t="shared" si="492"/>
        <v>0</v>
      </c>
      <c r="AL161" s="133">
        <f t="shared" si="492"/>
        <v>0</v>
      </c>
      <c r="AM161" s="133">
        <f t="shared" si="492"/>
        <v>0</v>
      </c>
      <c r="AN161" s="133">
        <f t="shared" si="492"/>
        <v>0</v>
      </c>
      <c r="AO161" s="133">
        <f t="shared" si="492"/>
        <v>0</v>
      </c>
      <c r="AP161" s="133">
        <f t="shared" si="492"/>
        <v>0</v>
      </c>
      <c r="AQ161" s="133">
        <f t="shared" si="492"/>
        <v>39</v>
      </c>
      <c r="AR161" s="133">
        <f t="shared" si="492"/>
        <v>1334517.5843999998</v>
      </c>
      <c r="AS161" s="133">
        <f t="shared" si="492"/>
        <v>0</v>
      </c>
      <c r="AT161" s="133">
        <f t="shared" si="492"/>
        <v>0</v>
      </c>
      <c r="AU161" s="133">
        <f t="shared" si="492"/>
        <v>0</v>
      </c>
      <c r="AV161" s="133">
        <f t="shared" si="492"/>
        <v>0</v>
      </c>
      <c r="AW161" s="133">
        <f t="shared" si="492"/>
        <v>0</v>
      </c>
      <c r="AX161" s="133">
        <f t="shared" si="492"/>
        <v>0</v>
      </c>
      <c r="AY161" s="133">
        <f t="shared" si="492"/>
        <v>2</v>
      </c>
      <c r="AZ161" s="133">
        <f t="shared" si="492"/>
        <v>68436.799199999979</v>
      </c>
      <c r="BA161" s="133">
        <f t="shared" si="492"/>
        <v>1</v>
      </c>
      <c r="BB161" s="133">
        <f t="shared" si="492"/>
        <v>41062.079519999992</v>
      </c>
      <c r="BC161" s="133">
        <f t="shared" si="492"/>
        <v>0</v>
      </c>
      <c r="BD161" s="133">
        <f t="shared" si="492"/>
        <v>0</v>
      </c>
      <c r="BE161" s="133">
        <f t="shared" si="492"/>
        <v>0</v>
      </c>
      <c r="BF161" s="133">
        <f t="shared" si="492"/>
        <v>0</v>
      </c>
      <c r="BG161" s="133">
        <f t="shared" si="492"/>
        <v>0</v>
      </c>
      <c r="BH161" s="133">
        <f t="shared" si="492"/>
        <v>0</v>
      </c>
      <c r="BI161" s="133">
        <f t="shared" si="492"/>
        <v>8</v>
      </c>
      <c r="BJ161" s="133">
        <f t="shared" si="492"/>
        <v>328496.63615999994</v>
      </c>
      <c r="BK161" s="133">
        <f t="shared" si="492"/>
        <v>0</v>
      </c>
      <c r="BL161" s="133">
        <f t="shared" si="492"/>
        <v>0</v>
      </c>
      <c r="BM161" s="133">
        <f t="shared" si="492"/>
        <v>71</v>
      </c>
      <c r="BN161" s="133">
        <f t="shared" si="492"/>
        <v>2915407.6459199996</v>
      </c>
      <c r="BO161" s="133">
        <f t="shared" si="492"/>
        <v>0</v>
      </c>
      <c r="BP161" s="133">
        <f t="shared" si="492"/>
        <v>0</v>
      </c>
      <c r="BQ161" s="133">
        <f t="shared" si="492"/>
        <v>8</v>
      </c>
      <c r="BR161" s="133">
        <f t="shared" si="492"/>
        <v>328496.63615999994</v>
      </c>
      <c r="BS161" s="133">
        <f t="shared" si="492"/>
        <v>3</v>
      </c>
      <c r="BT161" s="133">
        <f t="shared" si="492"/>
        <v>123186.23855999998</v>
      </c>
      <c r="BU161" s="133">
        <f t="shared" si="492"/>
        <v>3</v>
      </c>
      <c r="BV161" s="133">
        <f t="shared" si="492"/>
        <v>123186.23855999998</v>
      </c>
      <c r="BW161" s="133">
        <f t="shared" si="492"/>
        <v>16</v>
      </c>
      <c r="BX161" s="133">
        <f t="shared" si="492"/>
        <v>656993.27231999987</v>
      </c>
      <c r="BY161" s="117">
        <f t="shared" si="492"/>
        <v>2</v>
      </c>
      <c r="BZ161" s="133">
        <f t="shared" ref="BZ161:CN161" si="493">BZ162</f>
        <v>82124.159039999984</v>
      </c>
      <c r="CA161" s="133">
        <f t="shared" si="493"/>
        <v>0</v>
      </c>
      <c r="CB161" s="133">
        <f t="shared" si="493"/>
        <v>0</v>
      </c>
      <c r="CC161" s="133">
        <f t="shared" si="493"/>
        <v>6</v>
      </c>
      <c r="CD161" s="133">
        <f t="shared" si="493"/>
        <v>376891.22987999994</v>
      </c>
      <c r="CE161" s="133">
        <f t="shared" si="493"/>
        <v>0</v>
      </c>
      <c r="CF161" s="133">
        <f t="shared" si="493"/>
        <v>0</v>
      </c>
      <c r="CG161" s="133">
        <f t="shared" si="493"/>
        <v>0</v>
      </c>
      <c r="CH161" s="133">
        <f t="shared" si="493"/>
        <v>0</v>
      </c>
      <c r="CI161" s="133">
        <f t="shared" si="493"/>
        <v>0</v>
      </c>
      <c r="CJ161" s="133">
        <f t="shared" si="493"/>
        <v>0</v>
      </c>
      <c r="CK161" s="133">
        <f t="shared" si="493"/>
        <v>0</v>
      </c>
      <c r="CL161" s="133">
        <f t="shared" si="493"/>
        <v>0</v>
      </c>
      <c r="CM161" s="133">
        <f t="shared" si="493"/>
        <v>249</v>
      </c>
      <c r="CN161" s="133">
        <f t="shared" si="493"/>
        <v>9547422.3226800002</v>
      </c>
      <c r="CO161" s="133">
        <v>688</v>
      </c>
      <c r="CP161" s="134">
        <v>25273709.944559999</v>
      </c>
      <c r="CQ161" s="117">
        <v>937</v>
      </c>
      <c r="CR161" s="117">
        <v>34821132.267240003</v>
      </c>
      <c r="CS161" s="3"/>
    </row>
    <row r="162" spans="1:97" s="3" customFormat="1" ht="30" customHeight="1" x14ac:dyDescent="0.25">
      <c r="A162" s="121"/>
      <c r="B162" s="121">
        <v>129</v>
      </c>
      <c r="C162" s="122" t="s">
        <v>370</v>
      </c>
      <c r="D162" s="156" t="s">
        <v>371</v>
      </c>
      <c r="E162" s="84">
        <v>17622</v>
      </c>
      <c r="F162" s="85">
        <v>1.46</v>
      </c>
      <c r="G162" s="86"/>
      <c r="H162" s="215">
        <v>0.95</v>
      </c>
      <c r="I162" s="88">
        <v>1.4</v>
      </c>
      <c r="J162" s="88">
        <v>1.68</v>
      </c>
      <c r="K162" s="88">
        <v>2.23</v>
      </c>
      <c r="L162" s="89">
        <v>2.57</v>
      </c>
      <c r="M162" s="90">
        <v>77</v>
      </c>
      <c r="N162" s="71">
        <f>SUM(M162*$E162*$F162*$H162*$I162*$N$9)</f>
        <v>2634816.7691999995</v>
      </c>
      <c r="O162" s="91">
        <v>0</v>
      </c>
      <c r="P162" s="71">
        <f>SUM(O162*$E162*$F162*$H162*$I162*$P$9)</f>
        <v>0</v>
      </c>
      <c r="Q162" s="71">
        <v>0</v>
      </c>
      <c r="R162" s="71">
        <f>SUM(Q162*$E162*$F162*$H162*$I162*$R$9)</f>
        <v>0</v>
      </c>
      <c r="S162" s="91">
        <v>0</v>
      </c>
      <c r="T162" s="71">
        <f>SUM(S162*$E162*$F162*$H162*$I162*$T$9)</f>
        <v>0</v>
      </c>
      <c r="U162" s="91">
        <v>0</v>
      </c>
      <c r="V162" s="71">
        <f>SUM(U162*$E162*$F162*$H162*$I162*$V$9)</f>
        <v>0</v>
      </c>
      <c r="W162" s="91"/>
      <c r="X162" s="71"/>
      <c r="Y162" s="71">
        <v>0</v>
      </c>
      <c r="Z162" s="71">
        <f>SUM(Y162*$E162*$F162*$H162*$I162*$Z$9)</f>
        <v>0</v>
      </c>
      <c r="AA162" s="71">
        <v>0</v>
      </c>
      <c r="AB162" s="71">
        <f>SUM(AA162*$E162*$F162*$H162*$I162*$AB$9)</f>
        <v>0</v>
      </c>
      <c r="AC162" s="71">
        <v>0</v>
      </c>
      <c r="AD162" s="71">
        <f>SUM(AC162*$E162*$F162*$H162*$J162*$AD$9)</f>
        <v>0</v>
      </c>
      <c r="AE162" s="130">
        <v>13</v>
      </c>
      <c r="AF162" s="71">
        <f>SUM(AE162*$E162*$F162*$H162*$J162*$AF$9)</f>
        <v>533807.03376000002</v>
      </c>
      <c r="AG162" s="71"/>
      <c r="AH162" s="71">
        <f>SUM(AG162*$E162*$F162*$H162*$I162*$AH$9)</f>
        <v>0</v>
      </c>
      <c r="AI162" s="91">
        <v>0</v>
      </c>
      <c r="AJ162" s="71">
        <f>SUM(AI162*$E162*$F162*$H162*$I162*$AJ$9)</f>
        <v>0</v>
      </c>
      <c r="AK162" s="91"/>
      <c r="AL162" s="71"/>
      <c r="AM162" s="91"/>
      <c r="AN162" s="71">
        <f>SUM(AM162*$E162*$F162*$H162*$I162*$AN$9)</f>
        <v>0</v>
      </c>
      <c r="AO162" s="91"/>
      <c r="AP162" s="71">
        <f>SUM(AO162*$E162*$F162*$H162*$I162*$AP$9)</f>
        <v>0</v>
      </c>
      <c r="AQ162" s="71">
        <v>39</v>
      </c>
      <c r="AR162" s="71">
        <f>SUM(AQ162*$E162*$F162*$H162*$I162*$AR$9)</f>
        <v>1334517.5843999998</v>
      </c>
      <c r="AS162" s="91"/>
      <c r="AT162" s="71">
        <f>SUM(AS162*$E162*$F162*$H162*$I162*$AT$9)</f>
        <v>0</v>
      </c>
      <c r="AU162" s="91">
        <v>0</v>
      </c>
      <c r="AV162" s="71">
        <f>SUM(AU162*$E162*$F162*$H162*$I162*$AV$9)</f>
        <v>0</v>
      </c>
      <c r="AW162" s="71"/>
      <c r="AX162" s="71">
        <f>SUM(AW162*$E162*$F162*$H162*$I162*$AX$9)</f>
        <v>0</v>
      </c>
      <c r="AY162" s="71">
        <v>2</v>
      </c>
      <c r="AZ162" s="71">
        <f>SUM(AY162*$E162*$F162*$H162*$I162*$AZ$9)</f>
        <v>68436.799199999979</v>
      </c>
      <c r="BA162" s="71">
        <v>1</v>
      </c>
      <c r="BB162" s="71">
        <f>SUM(BA162*$E162*$F162*$H162*$J162*$BB$9)</f>
        <v>41062.079519999992</v>
      </c>
      <c r="BC162" s="138"/>
      <c r="BD162" s="71">
        <f>SUM(BC162*$E162*$F162*$H162*$J162*$BD$9)</f>
        <v>0</v>
      </c>
      <c r="BE162" s="71">
        <v>0</v>
      </c>
      <c r="BF162" s="71">
        <f>SUM(BE162*$E162*$F162*$H162*$J162*$BF$9)</f>
        <v>0</v>
      </c>
      <c r="BG162" s="91"/>
      <c r="BH162" s="71">
        <f>SUM(BG162*$E162*$F162*$H162*$J162*$BH$9)</f>
        <v>0</v>
      </c>
      <c r="BI162" s="71">
        <v>8</v>
      </c>
      <c r="BJ162" s="71">
        <f>SUM(BI162*$E162*$F162*$H162*$J162*$BJ$9)</f>
        <v>328496.63615999994</v>
      </c>
      <c r="BK162" s="131"/>
      <c r="BL162" s="71"/>
      <c r="BM162" s="71">
        <v>71</v>
      </c>
      <c r="BN162" s="71">
        <f>SUM(BM162*$E162*$F162*$H162*$J162*$BN$9)</f>
        <v>2915407.6459199996</v>
      </c>
      <c r="BO162" s="91"/>
      <c r="BP162" s="71">
        <f>SUM(BO162*$E162*$F162*$H162*$J162*$BP$9)</f>
        <v>0</v>
      </c>
      <c r="BQ162" s="71">
        <v>8</v>
      </c>
      <c r="BR162" s="71">
        <f>SUM(BQ162*$E162*$F162*$H162*$J162*$BR$9)</f>
        <v>328496.63615999994</v>
      </c>
      <c r="BS162" s="71">
        <v>3</v>
      </c>
      <c r="BT162" s="71">
        <f>SUM(BS162*$E162*$F162*$H162*$J162*$BT$9)</f>
        <v>123186.23855999998</v>
      </c>
      <c r="BU162" s="71">
        <v>3</v>
      </c>
      <c r="BV162" s="71">
        <f>SUM(BU162*$E162*$F162*$H162*$J162*$BV$9)</f>
        <v>123186.23855999998</v>
      </c>
      <c r="BW162" s="71">
        <v>16</v>
      </c>
      <c r="BX162" s="71">
        <f>(BW162*$E162*$F162*$H162*$J162*BX$9)</f>
        <v>656993.27231999987</v>
      </c>
      <c r="BY162" s="71">
        <v>2</v>
      </c>
      <c r="BZ162" s="71">
        <f>(BY162*$E162*$F162*$H162*$J162*BZ$9)</f>
        <v>82124.159039999984</v>
      </c>
      <c r="CA162" s="130"/>
      <c r="CB162" s="71">
        <f>(CA162*$E162*$F162*$H162*$K162*CB$9)</f>
        <v>0</v>
      </c>
      <c r="CC162" s="130">
        <v>6</v>
      </c>
      <c r="CD162" s="71">
        <f>(CC162*$E162*$F162*$H162*$L162*CD$9)</f>
        <v>376891.22987999994</v>
      </c>
      <c r="CE162" s="71"/>
      <c r="CF162" s="71">
        <f>(CE162*$E162*$F162*$H162*$J162*CF$9)</f>
        <v>0</v>
      </c>
      <c r="CG162" s="71"/>
      <c r="CH162" s="71">
        <f>(CG162*$E162*$F162*$H162*$I162*CH$9)</f>
        <v>0</v>
      </c>
      <c r="CI162" s="94"/>
      <c r="CJ162" s="94"/>
      <c r="CK162" s="94"/>
      <c r="CL162" s="94"/>
      <c r="CM162" s="95">
        <f>SUM(O162+M162+Q162+S162+Y162+W162+U162+AC162+AA162+AE162+BA162+BE162+AG162+AO162+AQ162+BO162+BQ162+BM162+BS162+BU162+BI162+AI162+AK162+AM162+BC162+BG162+AS162+AU162+AW162+AY162+BK162+BW162+BY162+CA162+CC162+CE162+CK162+CG162)</f>
        <v>249</v>
      </c>
      <c r="CN162" s="95">
        <f>SUM(P162+N162+R162+T162+Z162+X162+V162+AD162+AB162+AF162+BB162+BF162+AH162+AP162+AR162+BP162+BR162+BN162+BT162+BV162+BJ162+AJ162+AL162+AN162+BD162+BH162+AT162+AV162+AX162+AZ162+BL162+BX162+BZ162+CB162+CD162+CF162+CL162+CH162)</f>
        <v>9547422.3226800002</v>
      </c>
      <c r="CO162" s="71">
        <v>688</v>
      </c>
      <c r="CP162" s="72">
        <v>25273709.944559999</v>
      </c>
      <c r="CQ162" s="96">
        <v>937</v>
      </c>
      <c r="CR162" s="96">
        <v>34821132.267240003</v>
      </c>
    </row>
    <row r="163" spans="1:97" s="1" customFormat="1" ht="18.75" customHeight="1" x14ac:dyDescent="0.25">
      <c r="A163" s="58">
        <v>25</v>
      </c>
      <c r="B163" s="58"/>
      <c r="C163" s="179" t="s">
        <v>372</v>
      </c>
      <c r="D163" s="157" t="s">
        <v>373</v>
      </c>
      <c r="E163" s="84">
        <v>17622</v>
      </c>
      <c r="F163" s="132">
        <v>1.88</v>
      </c>
      <c r="G163" s="114"/>
      <c r="H163" s="62"/>
      <c r="I163" s="75">
        <v>1.4</v>
      </c>
      <c r="J163" s="76">
        <v>1.68</v>
      </c>
      <c r="K163" s="76">
        <v>2.23</v>
      </c>
      <c r="L163" s="77">
        <v>2.57</v>
      </c>
      <c r="M163" s="133">
        <f>SUM(M164:M166)</f>
        <v>185</v>
      </c>
      <c r="N163" s="133">
        <f t="shared" ref="N163:BY163" si="494">SUM(N164:N166)</f>
        <v>8397940.3199999984</v>
      </c>
      <c r="O163" s="133">
        <f t="shared" si="494"/>
        <v>0</v>
      </c>
      <c r="P163" s="133">
        <f t="shared" si="494"/>
        <v>0</v>
      </c>
      <c r="Q163" s="133">
        <f t="shared" si="494"/>
        <v>0</v>
      </c>
      <c r="R163" s="133">
        <f t="shared" si="494"/>
        <v>0</v>
      </c>
      <c r="S163" s="133">
        <f t="shared" si="494"/>
        <v>0</v>
      </c>
      <c r="T163" s="133">
        <f t="shared" si="494"/>
        <v>0</v>
      </c>
      <c r="U163" s="133">
        <f t="shared" si="494"/>
        <v>0</v>
      </c>
      <c r="V163" s="133">
        <f t="shared" si="494"/>
        <v>0</v>
      </c>
      <c r="W163" s="133">
        <f t="shared" si="494"/>
        <v>0</v>
      </c>
      <c r="X163" s="133">
        <f t="shared" si="494"/>
        <v>0</v>
      </c>
      <c r="Y163" s="133">
        <f t="shared" si="494"/>
        <v>0</v>
      </c>
      <c r="Z163" s="133">
        <f t="shared" si="494"/>
        <v>0</v>
      </c>
      <c r="AA163" s="133">
        <f t="shared" si="494"/>
        <v>0</v>
      </c>
      <c r="AB163" s="133">
        <f t="shared" si="494"/>
        <v>0</v>
      </c>
      <c r="AC163" s="133">
        <f t="shared" si="494"/>
        <v>0</v>
      </c>
      <c r="AD163" s="133">
        <f t="shared" si="494"/>
        <v>0</v>
      </c>
      <c r="AE163" s="133">
        <f t="shared" si="494"/>
        <v>0</v>
      </c>
      <c r="AF163" s="133">
        <f t="shared" si="494"/>
        <v>0</v>
      </c>
      <c r="AG163" s="133">
        <f t="shared" si="494"/>
        <v>0</v>
      </c>
      <c r="AH163" s="133">
        <f t="shared" si="494"/>
        <v>0</v>
      </c>
      <c r="AI163" s="133">
        <f t="shared" si="494"/>
        <v>0</v>
      </c>
      <c r="AJ163" s="133">
        <f t="shared" si="494"/>
        <v>0</v>
      </c>
      <c r="AK163" s="133">
        <f t="shared" si="494"/>
        <v>0</v>
      </c>
      <c r="AL163" s="133">
        <f t="shared" si="494"/>
        <v>0</v>
      </c>
      <c r="AM163" s="133">
        <f t="shared" si="494"/>
        <v>0</v>
      </c>
      <c r="AN163" s="133">
        <f t="shared" si="494"/>
        <v>0</v>
      </c>
      <c r="AO163" s="133">
        <f t="shared" si="494"/>
        <v>0</v>
      </c>
      <c r="AP163" s="133">
        <f t="shared" si="494"/>
        <v>0</v>
      </c>
      <c r="AQ163" s="133">
        <f t="shared" si="494"/>
        <v>0</v>
      </c>
      <c r="AR163" s="133">
        <f t="shared" si="494"/>
        <v>0</v>
      </c>
      <c r="AS163" s="133">
        <f t="shared" si="494"/>
        <v>0</v>
      </c>
      <c r="AT163" s="133">
        <f t="shared" si="494"/>
        <v>0</v>
      </c>
      <c r="AU163" s="133">
        <f t="shared" si="494"/>
        <v>0</v>
      </c>
      <c r="AV163" s="133">
        <f t="shared" si="494"/>
        <v>0</v>
      </c>
      <c r="AW163" s="133">
        <f t="shared" si="494"/>
        <v>0</v>
      </c>
      <c r="AX163" s="133">
        <f t="shared" si="494"/>
        <v>0</v>
      </c>
      <c r="AY163" s="133">
        <f t="shared" si="494"/>
        <v>0</v>
      </c>
      <c r="AZ163" s="133">
        <f t="shared" si="494"/>
        <v>0</v>
      </c>
      <c r="BA163" s="133">
        <f t="shared" si="494"/>
        <v>0</v>
      </c>
      <c r="BB163" s="133">
        <f t="shared" si="494"/>
        <v>0</v>
      </c>
      <c r="BC163" s="133">
        <f t="shared" si="494"/>
        <v>0</v>
      </c>
      <c r="BD163" s="133">
        <f t="shared" si="494"/>
        <v>0</v>
      </c>
      <c r="BE163" s="133">
        <f t="shared" si="494"/>
        <v>0</v>
      </c>
      <c r="BF163" s="133">
        <f t="shared" si="494"/>
        <v>0</v>
      </c>
      <c r="BG163" s="133">
        <f t="shared" si="494"/>
        <v>0</v>
      </c>
      <c r="BH163" s="133">
        <f t="shared" si="494"/>
        <v>0</v>
      </c>
      <c r="BI163" s="133">
        <f t="shared" si="494"/>
        <v>0</v>
      </c>
      <c r="BJ163" s="133">
        <f t="shared" si="494"/>
        <v>0</v>
      </c>
      <c r="BK163" s="133">
        <f t="shared" si="494"/>
        <v>0</v>
      </c>
      <c r="BL163" s="133">
        <f t="shared" si="494"/>
        <v>0</v>
      </c>
      <c r="BM163" s="133">
        <f t="shared" si="494"/>
        <v>0</v>
      </c>
      <c r="BN163" s="133">
        <f t="shared" si="494"/>
        <v>0</v>
      </c>
      <c r="BO163" s="133">
        <f t="shared" si="494"/>
        <v>0</v>
      </c>
      <c r="BP163" s="133">
        <f t="shared" si="494"/>
        <v>0</v>
      </c>
      <c r="BQ163" s="133">
        <f t="shared" si="494"/>
        <v>0</v>
      </c>
      <c r="BR163" s="133">
        <f t="shared" si="494"/>
        <v>0</v>
      </c>
      <c r="BS163" s="133">
        <f t="shared" si="494"/>
        <v>0</v>
      </c>
      <c r="BT163" s="133">
        <f t="shared" si="494"/>
        <v>0</v>
      </c>
      <c r="BU163" s="133">
        <f t="shared" si="494"/>
        <v>0</v>
      </c>
      <c r="BV163" s="133">
        <f t="shared" si="494"/>
        <v>0</v>
      </c>
      <c r="BW163" s="133">
        <f t="shared" si="494"/>
        <v>0</v>
      </c>
      <c r="BX163" s="133">
        <f t="shared" si="494"/>
        <v>0</v>
      </c>
      <c r="BY163" s="117">
        <f t="shared" si="494"/>
        <v>0</v>
      </c>
      <c r="BZ163" s="133">
        <f t="shared" ref="BZ163:CN163" si="495">SUM(BZ164:BZ166)</f>
        <v>0</v>
      </c>
      <c r="CA163" s="133">
        <f t="shared" si="495"/>
        <v>0</v>
      </c>
      <c r="CB163" s="133">
        <f t="shared" si="495"/>
        <v>0</v>
      </c>
      <c r="CC163" s="133">
        <f t="shared" si="495"/>
        <v>0</v>
      </c>
      <c r="CD163" s="133">
        <f t="shared" si="495"/>
        <v>0</v>
      </c>
      <c r="CE163" s="133">
        <f t="shared" si="495"/>
        <v>0</v>
      </c>
      <c r="CF163" s="133">
        <f t="shared" si="495"/>
        <v>0</v>
      </c>
      <c r="CG163" s="133">
        <f t="shared" si="495"/>
        <v>0</v>
      </c>
      <c r="CH163" s="133">
        <f t="shared" si="495"/>
        <v>0</v>
      </c>
      <c r="CI163" s="133">
        <f t="shared" si="495"/>
        <v>0</v>
      </c>
      <c r="CJ163" s="133">
        <f t="shared" si="495"/>
        <v>0</v>
      </c>
      <c r="CK163" s="133">
        <f t="shared" si="495"/>
        <v>0</v>
      </c>
      <c r="CL163" s="133">
        <f t="shared" si="495"/>
        <v>0</v>
      </c>
      <c r="CM163" s="133">
        <f t="shared" si="495"/>
        <v>185</v>
      </c>
      <c r="CN163" s="133">
        <f t="shared" si="495"/>
        <v>8397940.3199999984</v>
      </c>
      <c r="CO163" s="133">
        <v>117</v>
      </c>
      <c r="CP163" s="134">
        <v>12462010.545599999</v>
      </c>
      <c r="CQ163" s="117">
        <v>302</v>
      </c>
      <c r="CR163" s="117">
        <v>20859950.865599997</v>
      </c>
      <c r="CS163" s="3"/>
    </row>
    <row r="164" spans="1:97" s="3" customFormat="1" ht="30" customHeight="1" x14ac:dyDescent="0.25">
      <c r="A164" s="121"/>
      <c r="B164" s="121">
        <v>130</v>
      </c>
      <c r="C164" s="122" t="s">
        <v>374</v>
      </c>
      <c r="D164" s="158" t="s">
        <v>375</v>
      </c>
      <c r="E164" s="84">
        <v>17622</v>
      </c>
      <c r="F164" s="85">
        <v>1.84</v>
      </c>
      <c r="G164" s="86"/>
      <c r="H164" s="87">
        <v>1</v>
      </c>
      <c r="I164" s="88">
        <v>1.4</v>
      </c>
      <c r="J164" s="88">
        <v>1.68</v>
      </c>
      <c r="K164" s="88">
        <v>2.23</v>
      </c>
      <c r="L164" s="89">
        <v>2.57</v>
      </c>
      <c r="M164" s="152">
        <v>185</v>
      </c>
      <c r="N164" s="71">
        <f t="shared" ref="N164:N166" si="496">SUM(M164*$E164*$F164*$H164*$I164*$N$9)</f>
        <v>8397940.3199999984</v>
      </c>
      <c r="O164" s="182"/>
      <c r="P164" s="71">
        <f>SUM(O164*$E164*$F164*$H164*$I164*$P$9)</f>
        <v>0</v>
      </c>
      <c r="Q164" s="183"/>
      <c r="R164" s="71">
        <f>SUM(Q164*$E164*$F164*$H164*$I164*$R$9)</f>
        <v>0</v>
      </c>
      <c r="S164" s="182"/>
      <c r="T164" s="71">
        <f>SUM(S164*$E164*$F164*$H164*$I164*$T$9)</f>
        <v>0</v>
      </c>
      <c r="U164" s="182"/>
      <c r="V164" s="71">
        <f>SUM(U164*$E164*$F164*$H164*$I164*$V$9)</f>
        <v>0</v>
      </c>
      <c r="W164" s="91"/>
      <c r="X164" s="71"/>
      <c r="Y164" s="182"/>
      <c r="Z164" s="71">
        <f>SUM(Y164*$E164*$F164*$H164*$I164*$Z$9)</f>
        <v>0</v>
      </c>
      <c r="AA164" s="183"/>
      <c r="AB164" s="71">
        <f>SUM(AA164*$E164*$F164*$H164*$I164*$AB$9)</f>
        <v>0</v>
      </c>
      <c r="AC164" s="183"/>
      <c r="AD164" s="71">
        <f>SUM(AC164*$E164*$F164*$H164*$J164*$AD$9)</f>
        <v>0</v>
      </c>
      <c r="AE164" s="183"/>
      <c r="AF164" s="71">
        <f>SUM(AE164*$E164*$F164*$H164*$J164*$AF$9)</f>
        <v>0</v>
      </c>
      <c r="AG164" s="183"/>
      <c r="AH164" s="71">
        <f>SUM(AG164*$E164*$F164*$H164*$I164*$AH$9)</f>
        <v>0</v>
      </c>
      <c r="AI164" s="182"/>
      <c r="AJ164" s="71">
        <f>SUM(AI164*$E164*$F164*$H164*$I164*$AJ$9)</f>
        <v>0</v>
      </c>
      <c r="AK164" s="182"/>
      <c r="AL164" s="71"/>
      <c r="AM164" s="91"/>
      <c r="AN164" s="71">
        <f>SUM(AM164*$E164*$F164*$H164*$I164*$AN$9)</f>
        <v>0</v>
      </c>
      <c r="AO164" s="182"/>
      <c r="AP164" s="71">
        <f>SUM(AO164*$E164*$F164*$H164*$I164*$AP$9)</f>
        <v>0</v>
      </c>
      <c r="AQ164" s="183"/>
      <c r="AR164" s="71">
        <f>SUM(AQ164*$E164*$F164*$H164*$I164*$AR$9)</f>
        <v>0</v>
      </c>
      <c r="AS164" s="182"/>
      <c r="AT164" s="71">
        <f>SUM(AS164*$E164*$F164*$H164*$I164*$AT$9)</f>
        <v>0</v>
      </c>
      <c r="AU164" s="182"/>
      <c r="AV164" s="71">
        <f>SUM(AU164*$E164*$F164*$H164*$I164*$AV$9)</f>
        <v>0</v>
      </c>
      <c r="AW164" s="182"/>
      <c r="AX164" s="71">
        <f>SUM(AW164*$E164*$F164*$H164*$I164*$AX$9)</f>
        <v>0</v>
      </c>
      <c r="AY164" s="182"/>
      <c r="AZ164" s="71">
        <f>SUM(AY164*$E164*$F164*$H164*$I164*$AZ$9)</f>
        <v>0</v>
      </c>
      <c r="BA164" s="183"/>
      <c r="BB164" s="71">
        <f>SUM(BA164*$E164*$F164*$H164*$J164*$BB$9)</f>
        <v>0</v>
      </c>
      <c r="BC164" s="138"/>
      <c r="BD164" s="71">
        <f>SUM(BC164*$E164*$F164*$H164*$J164*$BD$9)</f>
        <v>0</v>
      </c>
      <c r="BE164" s="183"/>
      <c r="BF164" s="71">
        <f>SUM(BE164*$E164*$F164*$H164*$J164*$BF$9)</f>
        <v>0</v>
      </c>
      <c r="BG164" s="182"/>
      <c r="BH164" s="71">
        <f>SUM(BG164*$E164*$F164*$H164*$J164*$BH$9)</f>
        <v>0</v>
      </c>
      <c r="BI164" s="182"/>
      <c r="BJ164" s="71">
        <f>SUM(BI164*$E164*$F164*$H164*$J164*$BJ$9)</f>
        <v>0</v>
      </c>
      <c r="BK164" s="184"/>
      <c r="BL164" s="71"/>
      <c r="BM164" s="182"/>
      <c r="BN164" s="71">
        <f>SUM(BM164*$E164*$F164*$H164*$J164*$BN$9)</f>
        <v>0</v>
      </c>
      <c r="BO164" s="182"/>
      <c r="BP164" s="71">
        <f>SUM(BO164*$E164*$F164*$H164*$J164*$BP$9)</f>
        <v>0</v>
      </c>
      <c r="BQ164" s="183"/>
      <c r="BR164" s="71">
        <f>SUM(BQ164*$E164*$F164*$H164*$J164*$BR$9)</f>
        <v>0</v>
      </c>
      <c r="BS164" s="182"/>
      <c r="BT164" s="71">
        <f>SUM(BS164*$E164*$F164*$H164*$J164*$BT$9)</f>
        <v>0</v>
      </c>
      <c r="BU164" s="182"/>
      <c r="BV164" s="71">
        <f>SUM(BU164*$E164*$F164*$H164*$J164*$BV$9)</f>
        <v>0</v>
      </c>
      <c r="BW164" s="182"/>
      <c r="BX164" s="71">
        <f>(BW164*$E164*$F164*$H164*$J164*BX$9)</f>
        <v>0</v>
      </c>
      <c r="BY164" s="71"/>
      <c r="BZ164" s="71">
        <f t="shared" ref="BZ164:BZ166" si="497">(BY164*$E164*$F164*$H164*$J164*BZ$9)</f>
        <v>0</v>
      </c>
      <c r="CA164" s="182"/>
      <c r="CB164" s="71">
        <f t="shared" ref="CB164:CB166" si="498">(CA164*$E164*$F164*$H164*$K164*CB$9)</f>
        <v>0</v>
      </c>
      <c r="CC164" s="182"/>
      <c r="CD164" s="71">
        <f t="shared" ref="CD164:CD166" si="499">(CC164*$E164*$F164*$H164*$L164*CD$9)</f>
        <v>0</v>
      </c>
      <c r="CE164" s="71"/>
      <c r="CF164" s="71">
        <f t="shared" ref="CF164:CF166" si="500">(CE164*$E164*$F164*$H164*$J164*CF$9)</f>
        <v>0</v>
      </c>
      <c r="CG164" s="71"/>
      <c r="CH164" s="71">
        <f t="shared" ref="CH164:CH166" si="501">(CG164*$E164*$F164*$H164*$I164*CH$9)</f>
        <v>0</v>
      </c>
      <c r="CI164" s="94"/>
      <c r="CJ164" s="94"/>
      <c r="CK164" s="94"/>
      <c r="CL164" s="94"/>
      <c r="CM164" s="95">
        <f t="shared" ref="CM164:CN166" si="502">SUM(O164+M164+Q164+S164+Y164+W164+U164+AC164+AA164+AE164+BA164+BE164+AG164+AO164+AQ164+BO164+BQ164+BM164+BS164+BU164+BI164+AI164+AK164+AM164+BC164+BG164+AS164+AU164+AW164+AY164+BK164+BW164+BY164+CA164+CC164+CE164+CK164+CG164)</f>
        <v>185</v>
      </c>
      <c r="CN164" s="95">
        <f t="shared" si="502"/>
        <v>8397940.3199999984</v>
      </c>
      <c r="CO164" s="71">
        <v>0</v>
      </c>
      <c r="CP164" s="72">
        <v>0</v>
      </c>
      <c r="CQ164" s="96">
        <v>185</v>
      </c>
      <c r="CR164" s="96">
        <v>8397940.3199999984</v>
      </c>
    </row>
    <row r="165" spans="1:97" s="3" customFormat="1" ht="18.75" customHeight="1" x14ac:dyDescent="0.25">
      <c r="A165" s="121"/>
      <c r="B165" s="121">
        <v>131</v>
      </c>
      <c r="C165" s="122" t="s">
        <v>376</v>
      </c>
      <c r="D165" s="156" t="s">
        <v>377</v>
      </c>
      <c r="E165" s="84">
        <v>17622</v>
      </c>
      <c r="F165" s="85">
        <v>2.1800000000000002</v>
      </c>
      <c r="G165" s="86"/>
      <c r="H165" s="87">
        <v>1</v>
      </c>
      <c r="I165" s="88">
        <v>1.4</v>
      </c>
      <c r="J165" s="88">
        <v>1.68</v>
      </c>
      <c r="K165" s="88">
        <v>2.23</v>
      </c>
      <c r="L165" s="89">
        <v>2.57</v>
      </c>
      <c r="M165" s="153">
        <v>0</v>
      </c>
      <c r="N165" s="71">
        <f t="shared" si="496"/>
        <v>0</v>
      </c>
      <c r="O165" s="182">
        <v>0</v>
      </c>
      <c r="P165" s="71">
        <f>SUM(O165*$E165*$F165*$H165*$I165*$P$9)</f>
        <v>0</v>
      </c>
      <c r="Q165" s="183">
        <v>0</v>
      </c>
      <c r="R165" s="71">
        <f>SUM(Q165*$E165*$F165*$H165*$I165*$R$9)</f>
        <v>0</v>
      </c>
      <c r="S165" s="182">
        <v>0</v>
      </c>
      <c r="T165" s="71">
        <f>SUM(S165*$E165*$F165*$H165*$I165*$T$9)</f>
        <v>0</v>
      </c>
      <c r="U165" s="182">
        <v>0</v>
      </c>
      <c r="V165" s="71">
        <f>SUM(U165*$E165*$F165*$H165*$I165*$V$9)</f>
        <v>0</v>
      </c>
      <c r="W165" s="91"/>
      <c r="X165" s="71"/>
      <c r="Y165" s="182"/>
      <c r="Z165" s="71">
        <f>SUM(Y165*$E165*$F165*$H165*$I165*$Z$9)</f>
        <v>0</v>
      </c>
      <c r="AA165" s="183"/>
      <c r="AB165" s="71">
        <f>SUM(AA165*$E165*$F165*$H165*$I165*$AB$9)</f>
        <v>0</v>
      </c>
      <c r="AC165" s="183"/>
      <c r="AD165" s="71">
        <f>SUM(AC165*$E165*$F165*$H165*$J165*$AD$9)</f>
        <v>0</v>
      </c>
      <c r="AE165" s="183">
        <v>0</v>
      </c>
      <c r="AF165" s="71">
        <f>SUM(AE165*$E165*$F165*$H165*$J165*$AF$9)</f>
        <v>0</v>
      </c>
      <c r="AG165" s="183"/>
      <c r="AH165" s="71">
        <f>SUM(AG165*$E165*$F165*$H165*$I165*$AH$9)</f>
        <v>0</v>
      </c>
      <c r="AI165" s="182">
        <v>0</v>
      </c>
      <c r="AJ165" s="71">
        <f>SUM(AI165*$E165*$F165*$H165*$I165*$AJ$9)</f>
        <v>0</v>
      </c>
      <c r="AK165" s="182"/>
      <c r="AL165" s="71"/>
      <c r="AM165" s="91"/>
      <c r="AN165" s="71">
        <f>SUM(AM165*$E165*$F165*$H165*$I165*$AN$9)</f>
        <v>0</v>
      </c>
      <c r="AO165" s="182">
        <v>0</v>
      </c>
      <c r="AP165" s="71">
        <f>SUM(AO165*$E165*$F165*$H165*$I165*$AP$9)</f>
        <v>0</v>
      </c>
      <c r="AQ165" s="183"/>
      <c r="AR165" s="71">
        <f>SUM(AQ165*$E165*$F165*$H165*$I165*$AR$9)</f>
        <v>0</v>
      </c>
      <c r="AS165" s="182">
        <v>0</v>
      </c>
      <c r="AT165" s="71">
        <f>SUM(AS165*$E165*$F165*$H165*$I165*$AT$9)</f>
        <v>0</v>
      </c>
      <c r="AU165" s="182">
        <v>0</v>
      </c>
      <c r="AV165" s="71">
        <f>SUM(AU165*$E165*$F165*$H165*$I165*$AV$9)</f>
        <v>0</v>
      </c>
      <c r="AW165" s="182">
        <v>0</v>
      </c>
      <c r="AX165" s="71">
        <f>SUM(AW165*$E165*$F165*$H165*$I165*$AX$9)</f>
        <v>0</v>
      </c>
      <c r="AY165" s="182"/>
      <c r="AZ165" s="71">
        <f>SUM(AY165*$E165*$F165*$H165*$I165*$AZ$9)</f>
        <v>0</v>
      </c>
      <c r="BA165" s="183">
        <v>0</v>
      </c>
      <c r="BB165" s="71">
        <f>SUM(BA165*$E165*$F165*$H165*$J165*$BB$9)</f>
        <v>0</v>
      </c>
      <c r="BC165" s="138">
        <v>0</v>
      </c>
      <c r="BD165" s="71">
        <f>SUM(BC165*$E165*$F165*$H165*$J165*$BD$9)</f>
        <v>0</v>
      </c>
      <c r="BE165" s="183">
        <v>0</v>
      </c>
      <c r="BF165" s="71">
        <f>SUM(BE165*$E165*$F165*$H165*$J165*$BF$9)</f>
        <v>0</v>
      </c>
      <c r="BG165" s="182">
        <v>0</v>
      </c>
      <c r="BH165" s="71">
        <f>SUM(BG165*$E165*$F165*$H165*$J165*$BH$9)</f>
        <v>0</v>
      </c>
      <c r="BI165" s="182"/>
      <c r="BJ165" s="71">
        <f>SUM(BI165*$E165*$F165*$H165*$J165*$BJ$9)</f>
        <v>0</v>
      </c>
      <c r="BK165" s="184"/>
      <c r="BL165" s="71"/>
      <c r="BM165" s="182">
        <v>0</v>
      </c>
      <c r="BN165" s="71">
        <f>SUM(BM165*$E165*$F165*$H165*$J165*$BN$9)</f>
        <v>0</v>
      </c>
      <c r="BO165" s="182">
        <v>0</v>
      </c>
      <c r="BP165" s="71">
        <f>SUM(BO165*$E165*$F165*$H165*$J165*$BP$9)</f>
        <v>0</v>
      </c>
      <c r="BQ165" s="183">
        <v>0</v>
      </c>
      <c r="BR165" s="71">
        <f>SUM(BQ165*$E165*$F165*$H165*$J165*$BR$9)</f>
        <v>0</v>
      </c>
      <c r="BS165" s="182">
        <v>0</v>
      </c>
      <c r="BT165" s="71">
        <f>SUM(BS165*$E165*$F165*$H165*$J165*$BT$9)</f>
        <v>0</v>
      </c>
      <c r="BU165" s="182"/>
      <c r="BV165" s="71">
        <f>SUM(BU165*$E165*$F165*$H165*$J165*$BV$9)</f>
        <v>0</v>
      </c>
      <c r="BW165" s="182"/>
      <c r="BX165" s="71">
        <f>(BW165*$E165*$F165*$H165*$J165*BX$9)</f>
        <v>0</v>
      </c>
      <c r="BY165" s="71"/>
      <c r="BZ165" s="71">
        <f t="shared" si="497"/>
        <v>0</v>
      </c>
      <c r="CA165" s="182">
        <v>0</v>
      </c>
      <c r="CB165" s="71">
        <f t="shared" si="498"/>
        <v>0</v>
      </c>
      <c r="CC165" s="182">
        <v>0</v>
      </c>
      <c r="CD165" s="71">
        <f t="shared" si="499"/>
        <v>0</v>
      </c>
      <c r="CE165" s="71"/>
      <c r="CF165" s="71">
        <f t="shared" si="500"/>
        <v>0</v>
      </c>
      <c r="CG165" s="71"/>
      <c r="CH165" s="71">
        <f t="shared" si="501"/>
        <v>0</v>
      </c>
      <c r="CI165" s="94"/>
      <c r="CJ165" s="94"/>
      <c r="CK165" s="94"/>
      <c r="CL165" s="94"/>
      <c r="CM165" s="95">
        <f t="shared" si="502"/>
        <v>0</v>
      </c>
      <c r="CN165" s="95">
        <f t="shared" si="502"/>
        <v>0</v>
      </c>
      <c r="CO165" s="71">
        <v>0</v>
      </c>
      <c r="CP165" s="72">
        <v>0</v>
      </c>
      <c r="CQ165" s="96">
        <v>0</v>
      </c>
      <c r="CR165" s="96">
        <v>0</v>
      </c>
    </row>
    <row r="166" spans="1:97" s="3" customFormat="1" ht="18.75" customHeight="1" x14ac:dyDescent="0.25">
      <c r="A166" s="121"/>
      <c r="B166" s="121">
        <v>132</v>
      </c>
      <c r="C166" s="122" t="s">
        <v>378</v>
      </c>
      <c r="D166" s="156" t="s">
        <v>379</v>
      </c>
      <c r="E166" s="84">
        <v>17622</v>
      </c>
      <c r="F166" s="85">
        <v>4.3099999999999996</v>
      </c>
      <c r="G166" s="86"/>
      <c r="H166" s="87">
        <v>1</v>
      </c>
      <c r="I166" s="88">
        <v>1.4</v>
      </c>
      <c r="J166" s="88">
        <v>1.68</v>
      </c>
      <c r="K166" s="88">
        <v>2.23</v>
      </c>
      <c r="L166" s="89">
        <v>2.57</v>
      </c>
      <c r="M166" s="153"/>
      <c r="N166" s="71">
        <f t="shared" si="496"/>
        <v>0</v>
      </c>
      <c r="O166" s="182"/>
      <c r="P166" s="71">
        <f>SUM(O166*$E166*$F166*$H166*$I166*$P$9)</f>
        <v>0</v>
      </c>
      <c r="Q166" s="183">
        <v>0</v>
      </c>
      <c r="R166" s="71">
        <f>SUM(Q166*$E166*$F166*$H166*$I166*$R$9)</f>
        <v>0</v>
      </c>
      <c r="S166" s="182">
        <v>0</v>
      </c>
      <c r="T166" s="71">
        <f>SUM(S166*$E166*$F166*$H166*$I166*$T$9)</f>
        <v>0</v>
      </c>
      <c r="U166" s="182">
        <v>0</v>
      </c>
      <c r="V166" s="71">
        <f>SUM(U166*$E166*$F166*$H166*$I166*$V$9)</f>
        <v>0</v>
      </c>
      <c r="W166" s="91"/>
      <c r="X166" s="71"/>
      <c r="Y166" s="182"/>
      <c r="Z166" s="71">
        <f>SUM(Y166*$E166*$F166*$H166*$I166*$Z$9)</f>
        <v>0</v>
      </c>
      <c r="AA166" s="183"/>
      <c r="AB166" s="71">
        <f>SUM(AA166*$E166*$F166*$H166*$I166*$AB$9)</f>
        <v>0</v>
      </c>
      <c r="AC166" s="183"/>
      <c r="AD166" s="71">
        <f>SUM(AC166*$E166*$F166*$H166*$J166*$AD$9)</f>
        <v>0</v>
      </c>
      <c r="AE166" s="183">
        <v>0</v>
      </c>
      <c r="AF166" s="71">
        <f>SUM(AE166*$E166*$F166*$H166*$J166*$AF$9)</f>
        <v>0</v>
      </c>
      <c r="AG166" s="183"/>
      <c r="AH166" s="71">
        <f>SUM(AG166*$E166*$F166*$H166*$I166*$AH$9)</f>
        <v>0</v>
      </c>
      <c r="AI166" s="182">
        <v>0</v>
      </c>
      <c r="AJ166" s="71">
        <f>SUM(AI166*$E166*$F166*$H166*$I166*$AJ$9)</f>
        <v>0</v>
      </c>
      <c r="AK166" s="182"/>
      <c r="AL166" s="71"/>
      <c r="AM166" s="91"/>
      <c r="AN166" s="71">
        <f>SUM(AM166*$E166*$F166*$H166*$I166*$AN$9)</f>
        <v>0</v>
      </c>
      <c r="AO166" s="182">
        <v>0</v>
      </c>
      <c r="AP166" s="71">
        <f>SUM(AO166*$E166*$F166*$H166*$I166*$AP$9)</f>
        <v>0</v>
      </c>
      <c r="AQ166" s="183">
        <v>0</v>
      </c>
      <c r="AR166" s="71">
        <f>SUM(AQ166*$E166*$F166*$H166*$I166*$AR$9)</f>
        <v>0</v>
      </c>
      <c r="AS166" s="182">
        <v>0</v>
      </c>
      <c r="AT166" s="71">
        <f>SUM(AS166*$E166*$F166*$H166*$I166*$AT$9)</f>
        <v>0</v>
      </c>
      <c r="AU166" s="182">
        <v>0</v>
      </c>
      <c r="AV166" s="71">
        <f>SUM(AU166*$E166*$F166*$H166*$I166*$AV$9)</f>
        <v>0</v>
      </c>
      <c r="AW166" s="182">
        <v>0</v>
      </c>
      <c r="AX166" s="71">
        <f>SUM(AW166*$E166*$F166*$H166*$I166*$AX$9)</f>
        <v>0</v>
      </c>
      <c r="AY166" s="182"/>
      <c r="AZ166" s="71">
        <f>SUM(AY166*$E166*$F166*$H166*$I166*$AZ$9)</f>
        <v>0</v>
      </c>
      <c r="BA166" s="183">
        <v>0</v>
      </c>
      <c r="BB166" s="71">
        <f>SUM(BA166*$E166*$F166*$H166*$J166*$BB$9)</f>
        <v>0</v>
      </c>
      <c r="BC166" s="138"/>
      <c r="BD166" s="71">
        <f>SUM(BC166*$E166*$F166*$H166*$J166*$BD$9)</f>
        <v>0</v>
      </c>
      <c r="BE166" s="183">
        <v>0</v>
      </c>
      <c r="BF166" s="71">
        <f>SUM(BE166*$E166*$F166*$H166*$J166*$BF$9)</f>
        <v>0</v>
      </c>
      <c r="BG166" s="182">
        <v>0</v>
      </c>
      <c r="BH166" s="71">
        <f>SUM(BG166*$E166*$F166*$H166*$J166*$BH$9)</f>
        <v>0</v>
      </c>
      <c r="BI166" s="182"/>
      <c r="BJ166" s="71">
        <f>SUM(BI166*$E166*$F166*$H166*$J166*$BJ$9)</f>
        <v>0</v>
      </c>
      <c r="BK166" s="184"/>
      <c r="BL166" s="71"/>
      <c r="BM166" s="182">
        <v>0</v>
      </c>
      <c r="BN166" s="71">
        <f>SUM(BM166*$E166*$F166*$H166*$J166*$BN$9)</f>
        <v>0</v>
      </c>
      <c r="BO166" s="182">
        <v>0</v>
      </c>
      <c r="BP166" s="71">
        <f>SUM(BO166*$E166*$F166*$H166*$J166*$BP$9)</f>
        <v>0</v>
      </c>
      <c r="BQ166" s="183">
        <v>0</v>
      </c>
      <c r="BR166" s="71">
        <f>SUM(BQ166*$E166*$F166*$H166*$J166*$BR$9)</f>
        <v>0</v>
      </c>
      <c r="BS166" s="182">
        <v>0</v>
      </c>
      <c r="BT166" s="71">
        <f>SUM(BS166*$E166*$F166*$H166*$J166*$BT$9)</f>
        <v>0</v>
      </c>
      <c r="BU166" s="182"/>
      <c r="BV166" s="71">
        <f>SUM(BU166*$E166*$F166*$H166*$J166*$BV$9)</f>
        <v>0</v>
      </c>
      <c r="BW166" s="182"/>
      <c r="BX166" s="71">
        <f>(BW166*$E166*$F166*$H166*$J166*BX$9)</f>
        <v>0</v>
      </c>
      <c r="BY166" s="71"/>
      <c r="BZ166" s="71">
        <f t="shared" si="497"/>
        <v>0</v>
      </c>
      <c r="CA166" s="182">
        <v>0</v>
      </c>
      <c r="CB166" s="71">
        <f t="shared" si="498"/>
        <v>0</v>
      </c>
      <c r="CC166" s="182">
        <v>0</v>
      </c>
      <c r="CD166" s="71">
        <f t="shared" si="499"/>
        <v>0</v>
      </c>
      <c r="CE166" s="71"/>
      <c r="CF166" s="71">
        <f t="shared" si="500"/>
        <v>0</v>
      </c>
      <c r="CG166" s="71"/>
      <c r="CH166" s="71">
        <f t="shared" si="501"/>
        <v>0</v>
      </c>
      <c r="CI166" s="94"/>
      <c r="CJ166" s="94"/>
      <c r="CK166" s="94"/>
      <c r="CL166" s="94"/>
      <c r="CM166" s="95">
        <f t="shared" si="502"/>
        <v>0</v>
      </c>
      <c r="CN166" s="95">
        <f t="shared" si="502"/>
        <v>0</v>
      </c>
      <c r="CO166" s="71">
        <v>117</v>
      </c>
      <c r="CP166" s="72">
        <v>12462010.545599999</v>
      </c>
      <c r="CQ166" s="96">
        <v>117</v>
      </c>
      <c r="CR166" s="96">
        <v>12462010.545599999</v>
      </c>
    </row>
    <row r="167" spans="1:97" s="1" customFormat="1" ht="18.75" customHeight="1" x14ac:dyDescent="0.25">
      <c r="A167" s="58">
        <v>26</v>
      </c>
      <c r="B167" s="58"/>
      <c r="C167" s="179" t="s">
        <v>380</v>
      </c>
      <c r="D167" s="157" t="s">
        <v>381</v>
      </c>
      <c r="E167" s="84">
        <v>17622</v>
      </c>
      <c r="F167" s="132">
        <v>0.98</v>
      </c>
      <c r="G167" s="114"/>
      <c r="H167" s="62"/>
      <c r="I167" s="75">
        <v>1.4</v>
      </c>
      <c r="J167" s="76">
        <v>1.68</v>
      </c>
      <c r="K167" s="76">
        <v>2.23</v>
      </c>
      <c r="L167" s="77">
        <v>2.57</v>
      </c>
      <c r="M167" s="133">
        <f>M168</f>
        <v>0</v>
      </c>
      <c r="N167" s="133">
        <f t="shared" ref="N167:BY167" si="503">N168</f>
        <v>0</v>
      </c>
      <c r="O167" s="133">
        <f t="shared" si="503"/>
        <v>0</v>
      </c>
      <c r="P167" s="133">
        <f t="shared" si="503"/>
        <v>0</v>
      </c>
      <c r="Q167" s="133">
        <f t="shared" si="503"/>
        <v>0</v>
      </c>
      <c r="R167" s="133">
        <f t="shared" si="503"/>
        <v>0</v>
      </c>
      <c r="S167" s="133">
        <f t="shared" si="503"/>
        <v>0</v>
      </c>
      <c r="T167" s="133">
        <f t="shared" si="503"/>
        <v>0</v>
      </c>
      <c r="U167" s="133">
        <f t="shared" si="503"/>
        <v>0</v>
      </c>
      <c r="V167" s="133">
        <f t="shared" si="503"/>
        <v>0</v>
      </c>
      <c r="W167" s="133">
        <f t="shared" si="503"/>
        <v>0</v>
      </c>
      <c r="X167" s="133">
        <f t="shared" si="503"/>
        <v>0</v>
      </c>
      <c r="Y167" s="133">
        <f t="shared" si="503"/>
        <v>0</v>
      </c>
      <c r="Z167" s="133">
        <f t="shared" si="503"/>
        <v>0</v>
      </c>
      <c r="AA167" s="133">
        <f t="shared" si="503"/>
        <v>0</v>
      </c>
      <c r="AB167" s="133">
        <f t="shared" si="503"/>
        <v>0</v>
      </c>
      <c r="AC167" s="133">
        <f t="shared" si="503"/>
        <v>0</v>
      </c>
      <c r="AD167" s="133">
        <f t="shared" si="503"/>
        <v>0</v>
      </c>
      <c r="AE167" s="133">
        <f t="shared" si="503"/>
        <v>0</v>
      </c>
      <c r="AF167" s="133">
        <f t="shared" si="503"/>
        <v>0</v>
      </c>
      <c r="AG167" s="133">
        <f t="shared" si="503"/>
        <v>0</v>
      </c>
      <c r="AH167" s="133">
        <f t="shared" si="503"/>
        <v>0</v>
      </c>
      <c r="AI167" s="133">
        <f t="shared" si="503"/>
        <v>0</v>
      </c>
      <c r="AJ167" s="133">
        <f t="shared" si="503"/>
        <v>0</v>
      </c>
      <c r="AK167" s="133">
        <f t="shared" si="503"/>
        <v>0</v>
      </c>
      <c r="AL167" s="133">
        <f t="shared" si="503"/>
        <v>0</v>
      </c>
      <c r="AM167" s="133">
        <f t="shared" si="503"/>
        <v>0</v>
      </c>
      <c r="AN167" s="133">
        <f t="shared" si="503"/>
        <v>0</v>
      </c>
      <c r="AO167" s="133">
        <f t="shared" si="503"/>
        <v>0</v>
      </c>
      <c r="AP167" s="133">
        <f t="shared" si="503"/>
        <v>0</v>
      </c>
      <c r="AQ167" s="133">
        <f t="shared" si="503"/>
        <v>0</v>
      </c>
      <c r="AR167" s="133">
        <f t="shared" si="503"/>
        <v>0</v>
      </c>
      <c r="AS167" s="133">
        <f t="shared" si="503"/>
        <v>0</v>
      </c>
      <c r="AT167" s="133">
        <f t="shared" si="503"/>
        <v>0</v>
      </c>
      <c r="AU167" s="133">
        <f t="shared" si="503"/>
        <v>0</v>
      </c>
      <c r="AV167" s="133">
        <f t="shared" si="503"/>
        <v>0</v>
      </c>
      <c r="AW167" s="133">
        <f t="shared" si="503"/>
        <v>0</v>
      </c>
      <c r="AX167" s="133">
        <f t="shared" si="503"/>
        <v>0</v>
      </c>
      <c r="AY167" s="133">
        <f t="shared" si="503"/>
        <v>0</v>
      </c>
      <c r="AZ167" s="133">
        <f t="shared" si="503"/>
        <v>0</v>
      </c>
      <c r="BA167" s="133">
        <f t="shared" si="503"/>
        <v>0</v>
      </c>
      <c r="BB167" s="133">
        <f t="shared" si="503"/>
        <v>0</v>
      </c>
      <c r="BC167" s="133">
        <f t="shared" si="503"/>
        <v>0</v>
      </c>
      <c r="BD167" s="133">
        <f t="shared" si="503"/>
        <v>0</v>
      </c>
      <c r="BE167" s="133">
        <f t="shared" si="503"/>
        <v>0</v>
      </c>
      <c r="BF167" s="133">
        <f t="shared" si="503"/>
        <v>0</v>
      </c>
      <c r="BG167" s="133">
        <f t="shared" si="503"/>
        <v>0</v>
      </c>
      <c r="BH167" s="133">
        <f t="shared" si="503"/>
        <v>0</v>
      </c>
      <c r="BI167" s="133">
        <f t="shared" si="503"/>
        <v>0</v>
      </c>
      <c r="BJ167" s="133">
        <f t="shared" si="503"/>
        <v>0</v>
      </c>
      <c r="BK167" s="133">
        <f t="shared" si="503"/>
        <v>0</v>
      </c>
      <c r="BL167" s="133">
        <f t="shared" si="503"/>
        <v>0</v>
      </c>
      <c r="BM167" s="133">
        <f t="shared" si="503"/>
        <v>20</v>
      </c>
      <c r="BN167" s="133">
        <f t="shared" si="503"/>
        <v>580257.21600000001</v>
      </c>
      <c r="BO167" s="133">
        <f t="shared" si="503"/>
        <v>0</v>
      </c>
      <c r="BP167" s="133">
        <f t="shared" si="503"/>
        <v>0</v>
      </c>
      <c r="BQ167" s="133">
        <f t="shared" si="503"/>
        <v>0</v>
      </c>
      <c r="BR167" s="133">
        <f t="shared" si="503"/>
        <v>0</v>
      </c>
      <c r="BS167" s="133">
        <f t="shared" si="503"/>
        <v>0</v>
      </c>
      <c r="BT167" s="133">
        <f t="shared" si="503"/>
        <v>0</v>
      </c>
      <c r="BU167" s="133">
        <f t="shared" si="503"/>
        <v>0</v>
      </c>
      <c r="BV167" s="133">
        <f t="shared" si="503"/>
        <v>0</v>
      </c>
      <c r="BW167" s="133">
        <f t="shared" si="503"/>
        <v>0</v>
      </c>
      <c r="BX167" s="133">
        <f t="shared" si="503"/>
        <v>0</v>
      </c>
      <c r="BY167" s="117">
        <f t="shared" si="503"/>
        <v>0</v>
      </c>
      <c r="BZ167" s="133">
        <f t="shared" ref="BZ167:CN167" si="504">BZ168</f>
        <v>0</v>
      </c>
      <c r="CA167" s="133">
        <f t="shared" si="504"/>
        <v>0</v>
      </c>
      <c r="CB167" s="133">
        <f t="shared" si="504"/>
        <v>0</v>
      </c>
      <c r="CC167" s="133">
        <f t="shared" si="504"/>
        <v>0</v>
      </c>
      <c r="CD167" s="133">
        <f t="shared" si="504"/>
        <v>0</v>
      </c>
      <c r="CE167" s="133">
        <f t="shared" si="504"/>
        <v>0</v>
      </c>
      <c r="CF167" s="133">
        <f t="shared" si="504"/>
        <v>0</v>
      </c>
      <c r="CG167" s="133">
        <f t="shared" si="504"/>
        <v>0</v>
      </c>
      <c r="CH167" s="133">
        <f t="shared" si="504"/>
        <v>0</v>
      </c>
      <c r="CI167" s="133">
        <f t="shared" si="504"/>
        <v>0</v>
      </c>
      <c r="CJ167" s="133">
        <f t="shared" si="504"/>
        <v>0</v>
      </c>
      <c r="CK167" s="133">
        <f t="shared" si="504"/>
        <v>0</v>
      </c>
      <c r="CL167" s="133">
        <f t="shared" si="504"/>
        <v>0</v>
      </c>
      <c r="CM167" s="133">
        <f t="shared" si="504"/>
        <v>20</v>
      </c>
      <c r="CN167" s="133">
        <f t="shared" si="504"/>
        <v>580257.21600000001</v>
      </c>
      <c r="CO167" s="133">
        <v>101</v>
      </c>
      <c r="CP167" s="134">
        <v>2441915.784</v>
      </c>
      <c r="CQ167" s="117">
        <v>121</v>
      </c>
      <c r="CR167" s="117">
        <v>3022173</v>
      </c>
      <c r="CS167" s="3"/>
    </row>
    <row r="168" spans="1:97" s="3" customFormat="1" ht="45" customHeight="1" x14ac:dyDescent="0.25">
      <c r="A168" s="121"/>
      <c r="B168" s="121">
        <v>133</v>
      </c>
      <c r="C168" s="122" t="s">
        <v>382</v>
      </c>
      <c r="D168" s="156" t="s">
        <v>383</v>
      </c>
      <c r="E168" s="84">
        <v>17622</v>
      </c>
      <c r="F168" s="85">
        <v>0.98</v>
      </c>
      <c r="G168" s="86"/>
      <c r="H168" s="87">
        <v>1</v>
      </c>
      <c r="I168" s="88">
        <v>1.4</v>
      </c>
      <c r="J168" s="88">
        <v>1.68</v>
      </c>
      <c r="K168" s="88">
        <v>2.23</v>
      </c>
      <c r="L168" s="89">
        <v>2.57</v>
      </c>
      <c r="M168" s="97"/>
      <c r="N168" s="71">
        <f>SUM(M168*$E168*$F168*$H168*$I168*$N$9)</f>
        <v>0</v>
      </c>
      <c r="O168" s="91"/>
      <c r="P168" s="71">
        <f>SUM(O168*$E168*$F168*$H168*$I168*$P$9)</f>
        <v>0</v>
      </c>
      <c r="Q168" s="71"/>
      <c r="R168" s="71">
        <f>SUM(Q168*$E168*$F168*$H168*$I168*$R$9)</f>
        <v>0</v>
      </c>
      <c r="S168" s="91"/>
      <c r="T168" s="71">
        <f>SUM(S168*$E168*$F168*$H168*$I168*$T$9)</f>
        <v>0</v>
      </c>
      <c r="U168" s="91"/>
      <c r="V168" s="71">
        <f>SUM(U168*$E168*$F168*$H168*$I168*$V$9)</f>
        <v>0</v>
      </c>
      <c r="W168" s="91"/>
      <c r="X168" s="71"/>
      <c r="Y168" s="91">
        <v>0</v>
      </c>
      <c r="Z168" s="71">
        <f>SUM(Y168*$E168*$F168*$H168*$I168*$Z$9)</f>
        <v>0</v>
      </c>
      <c r="AA168" s="71">
        <v>0</v>
      </c>
      <c r="AB168" s="71">
        <f>SUM(AA168*$E168*$F168*$H168*$I168*$AB$9)</f>
        <v>0</v>
      </c>
      <c r="AC168" s="71">
        <v>0</v>
      </c>
      <c r="AD168" s="71">
        <f>SUM(AC168*$E168*$F168*$H168*$J168*$AD$9)</f>
        <v>0</v>
      </c>
      <c r="AE168" s="71"/>
      <c r="AF168" s="71">
        <f>SUM(AE168*$E168*$F168*$H168*$J168*$AF$9)</f>
        <v>0</v>
      </c>
      <c r="AG168" s="71"/>
      <c r="AH168" s="71">
        <f>SUM(AG168*$E168*$F168*$H168*$I168*$AH$9)</f>
        <v>0</v>
      </c>
      <c r="AI168" s="91"/>
      <c r="AJ168" s="71">
        <f>SUM(AI168*$E168*$F168*$H168*$I168*$AJ$9)</f>
        <v>0</v>
      </c>
      <c r="AK168" s="91"/>
      <c r="AL168" s="71"/>
      <c r="AM168" s="91"/>
      <c r="AN168" s="71">
        <f>SUM(AM168*$E168*$F168*$H168*$I168*$AN$9)</f>
        <v>0</v>
      </c>
      <c r="AO168" s="91"/>
      <c r="AP168" s="71">
        <f>SUM(AO168*$E168*$F168*$H168*$I168*$AP$9)</f>
        <v>0</v>
      </c>
      <c r="AQ168" s="71"/>
      <c r="AR168" s="71">
        <f>SUM(AQ168*$E168*$F168*$H168*$I168*$AR$9)</f>
        <v>0</v>
      </c>
      <c r="AS168" s="91"/>
      <c r="AT168" s="71">
        <f>SUM(AS168*$E168*$F168*$H168*$I168*$AT$9)</f>
        <v>0</v>
      </c>
      <c r="AU168" s="91"/>
      <c r="AV168" s="71">
        <f>SUM(AU168*$E168*$F168*$H168*$I168*$AV$9)</f>
        <v>0</v>
      </c>
      <c r="AW168" s="91"/>
      <c r="AX168" s="71">
        <f>SUM(AW168*$E168*$F168*$H168*$I168*$AX$9)</f>
        <v>0</v>
      </c>
      <c r="AY168" s="91"/>
      <c r="AZ168" s="71">
        <f>SUM(AY168*$E168*$F168*$H168*$I168*$AZ$9)</f>
        <v>0</v>
      </c>
      <c r="BA168" s="71"/>
      <c r="BB168" s="71">
        <f>SUM(BA168*$E168*$F168*$H168*$J168*$BB$9)</f>
        <v>0</v>
      </c>
      <c r="BC168" s="138"/>
      <c r="BD168" s="71">
        <f>SUM(BC168*$E168*$F168*$H168*$J168*$BD$9)</f>
        <v>0</v>
      </c>
      <c r="BE168" s="130"/>
      <c r="BF168" s="71">
        <f>SUM(BE168*$E168*$F168*$H168*$J168*$BF$9)</f>
        <v>0</v>
      </c>
      <c r="BG168" s="91"/>
      <c r="BH168" s="71">
        <f>SUM(BG168*$E168*$F168*$H168*$J168*$BH$9)</f>
        <v>0</v>
      </c>
      <c r="BI168" s="91"/>
      <c r="BJ168" s="71">
        <f>SUM(BI168*$E168*$F168*$H168*$J168*$BJ$9)</f>
        <v>0</v>
      </c>
      <c r="BK168" s="92"/>
      <c r="BL168" s="71"/>
      <c r="BM168" s="130">
        <v>20</v>
      </c>
      <c r="BN168" s="71">
        <f>SUM(BM168*$E168*$F168*$H168*$J168*$BN$9)</f>
        <v>580257.21600000001</v>
      </c>
      <c r="BO168" s="91"/>
      <c r="BP168" s="71">
        <f>SUM(BO168*$E168*$F168*$H168*$J168*$BP$9)</f>
        <v>0</v>
      </c>
      <c r="BQ168" s="71"/>
      <c r="BR168" s="71">
        <f>SUM(BQ168*$E168*$F168*$H168*$J168*$BR$9)</f>
        <v>0</v>
      </c>
      <c r="BS168" s="91"/>
      <c r="BT168" s="71">
        <f>SUM(BS168*$E168*$F168*$H168*$J168*$BT$9)</f>
        <v>0</v>
      </c>
      <c r="BU168" s="91"/>
      <c r="BV168" s="71">
        <f>SUM(BU168*$E168*$F168*$H168*$J168*$BV$9)</f>
        <v>0</v>
      </c>
      <c r="BW168" s="91"/>
      <c r="BX168" s="71">
        <f>(BW168*$E168*$F168*$H168*$J168*BX$9)</f>
        <v>0</v>
      </c>
      <c r="BY168" s="71"/>
      <c r="BZ168" s="71">
        <f>(BY168*$E168*$F168*$H168*$J168*BZ$9)</f>
        <v>0</v>
      </c>
      <c r="CA168" s="91"/>
      <c r="CB168" s="71">
        <f>(CA168*$E168*$F168*$H168*$K168*CB$9)</f>
        <v>0</v>
      </c>
      <c r="CC168" s="91"/>
      <c r="CD168" s="71">
        <f>(CC168*$E168*$F168*$H168*$L168*CD$9)</f>
        <v>0</v>
      </c>
      <c r="CE168" s="71"/>
      <c r="CF168" s="71">
        <f>(CE168*$E168*$F168*$H168*$J168*CF$9)</f>
        <v>0</v>
      </c>
      <c r="CG168" s="71"/>
      <c r="CH168" s="71">
        <f>(CG168*$E168*$F168*$H168*$I168*CH$9)</f>
        <v>0</v>
      </c>
      <c r="CI168" s="94"/>
      <c r="CJ168" s="94"/>
      <c r="CK168" s="94"/>
      <c r="CL168" s="94"/>
      <c r="CM168" s="95">
        <f>SUM(O168+M168+Q168+S168+Y168+W168+U168+AC168+AA168+AE168+BA168+BE168+AG168+AO168+AQ168+BO168+BQ168+BM168+BS168+BU168+BI168+AI168+AK168+AM168+BC168+BG168+AS168+AU168+AW168+AY168+BK168+BW168+BY168+CA168+CC168+CE168+CK168+CG168)</f>
        <v>20</v>
      </c>
      <c r="CN168" s="95">
        <f>SUM(P168+N168+R168+T168+Z168+X168+V168+AD168+AB168+AF168+BB168+BF168+AH168+AP168+AR168+BP168+BR168+BN168+BT168+BV168+BJ168+AJ168+AL168+AN168+BD168+BH168+AT168+AV168+AX168+AZ168+BL168+BX168+BZ168+CB168+CD168+CF168+CL168+CH168)</f>
        <v>580257.21600000001</v>
      </c>
      <c r="CO168" s="71">
        <v>101</v>
      </c>
      <c r="CP168" s="72">
        <v>2441915.784</v>
      </c>
      <c r="CQ168" s="96">
        <v>121</v>
      </c>
      <c r="CR168" s="96">
        <v>3022173</v>
      </c>
    </row>
    <row r="169" spans="1:97" s="1" customFormat="1" ht="18.75" customHeight="1" x14ac:dyDescent="0.25">
      <c r="A169" s="58">
        <v>27</v>
      </c>
      <c r="B169" s="58"/>
      <c r="C169" s="179" t="s">
        <v>384</v>
      </c>
      <c r="D169" s="157" t="s">
        <v>385</v>
      </c>
      <c r="E169" s="84">
        <v>17622</v>
      </c>
      <c r="F169" s="132">
        <v>0.74</v>
      </c>
      <c r="G169" s="114"/>
      <c r="H169" s="62"/>
      <c r="I169" s="75">
        <v>1.4</v>
      </c>
      <c r="J169" s="76">
        <v>1.68</v>
      </c>
      <c r="K169" s="76">
        <v>2.23</v>
      </c>
      <c r="L169" s="77">
        <v>2.57</v>
      </c>
      <c r="M169" s="133">
        <f>M170</f>
        <v>0</v>
      </c>
      <c r="N169" s="133">
        <f t="shared" ref="N169:BY169" si="505">N170</f>
        <v>0</v>
      </c>
      <c r="O169" s="133">
        <f t="shared" si="505"/>
        <v>0</v>
      </c>
      <c r="P169" s="133">
        <f t="shared" si="505"/>
        <v>0</v>
      </c>
      <c r="Q169" s="133">
        <f t="shared" si="505"/>
        <v>0</v>
      </c>
      <c r="R169" s="133">
        <f t="shared" si="505"/>
        <v>0</v>
      </c>
      <c r="S169" s="133">
        <f t="shared" si="505"/>
        <v>0</v>
      </c>
      <c r="T169" s="133">
        <f t="shared" si="505"/>
        <v>0</v>
      </c>
      <c r="U169" s="133">
        <f t="shared" si="505"/>
        <v>0</v>
      </c>
      <c r="V169" s="133">
        <f t="shared" si="505"/>
        <v>0</v>
      </c>
      <c r="W169" s="133">
        <f t="shared" si="505"/>
        <v>0</v>
      </c>
      <c r="X169" s="133">
        <f t="shared" si="505"/>
        <v>0</v>
      </c>
      <c r="Y169" s="133">
        <f t="shared" si="505"/>
        <v>0</v>
      </c>
      <c r="Z169" s="133">
        <f t="shared" si="505"/>
        <v>0</v>
      </c>
      <c r="AA169" s="133">
        <f t="shared" si="505"/>
        <v>15</v>
      </c>
      <c r="AB169" s="133">
        <f t="shared" si="505"/>
        <v>273845.88</v>
      </c>
      <c r="AC169" s="133">
        <f t="shared" si="505"/>
        <v>0</v>
      </c>
      <c r="AD169" s="133">
        <f t="shared" si="505"/>
        <v>0</v>
      </c>
      <c r="AE169" s="133">
        <f t="shared" si="505"/>
        <v>0</v>
      </c>
      <c r="AF169" s="133">
        <f t="shared" si="505"/>
        <v>0</v>
      </c>
      <c r="AG169" s="133">
        <f t="shared" si="505"/>
        <v>0</v>
      </c>
      <c r="AH169" s="133">
        <f t="shared" si="505"/>
        <v>0</v>
      </c>
      <c r="AI169" s="133">
        <f t="shared" si="505"/>
        <v>0</v>
      </c>
      <c r="AJ169" s="133">
        <f t="shared" si="505"/>
        <v>0</v>
      </c>
      <c r="AK169" s="133">
        <f t="shared" si="505"/>
        <v>0</v>
      </c>
      <c r="AL169" s="133">
        <f t="shared" si="505"/>
        <v>0</v>
      </c>
      <c r="AM169" s="133">
        <f t="shared" si="505"/>
        <v>0</v>
      </c>
      <c r="AN169" s="133">
        <f t="shared" si="505"/>
        <v>0</v>
      </c>
      <c r="AO169" s="133">
        <f t="shared" si="505"/>
        <v>0</v>
      </c>
      <c r="AP169" s="133">
        <f t="shared" si="505"/>
        <v>0</v>
      </c>
      <c r="AQ169" s="133">
        <f t="shared" si="505"/>
        <v>0</v>
      </c>
      <c r="AR169" s="133">
        <f t="shared" si="505"/>
        <v>0</v>
      </c>
      <c r="AS169" s="133">
        <f t="shared" si="505"/>
        <v>16</v>
      </c>
      <c r="AT169" s="133">
        <f t="shared" si="505"/>
        <v>292102.272</v>
      </c>
      <c r="AU169" s="133">
        <f t="shared" si="505"/>
        <v>0</v>
      </c>
      <c r="AV169" s="133">
        <f t="shared" si="505"/>
        <v>0</v>
      </c>
      <c r="AW169" s="133">
        <f t="shared" si="505"/>
        <v>0</v>
      </c>
      <c r="AX169" s="133">
        <f t="shared" si="505"/>
        <v>0</v>
      </c>
      <c r="AY169" s="133">
        <f t="shared" si="505"/>
        <v>1</v>
      </c>
      <c r="AZ169" s="133">
        <f t="shared" si="505"/>
        <v>18256.392</v>
      </c>
      <c r="BA169" s="133">
        <f t="shared" si="505"/>
        <v>0</v>
      </c>
      <c r="BB169" s="133">
        <f t="shared" si="505"/>
        <v>0</v>
      </c>
      <c r="BC169" s="133">
        <f t="shared" si="505"/>
        <v>0</v>
      </c>
      <c r="BD169" s="133">
        <f t="shared" si="505"/>
        <v>0</v>
      </c>
      <c r="BE169" s="133">
        <f t="shared" si="505"/>
        <v>15</v>
      </c>
      <c r="BF169" s="133">
        <f t="shared" si="505"/>
        <v>328615.05599999998</v>
      </c>
      <c r="BG169" s="133">
        <f t="shared" si="505"/>
        <v>0</v>
      </c>
      <c r="BH169" s="133">
        <f t="shared" si="505"/>
        <v>0</v>
      </c>
      <c r="BI169" s="133">
        <f t="shared" si="505"/>
        <v>0</v>
      </c>
      <c r="BJ169" s="133">
        <f t="shared" si="505"/>
        <v>0</v>
      </c>
      <c r="BK169" s="133">
        <f t="shared" si="505"/>
        <v>0</v>
      </c>
      <c r="BL169" s="133">
        <f t="shared" si="505"/>
        <v>0</v>
      </c>
      <c r="BM169" s="133">
        <f t="shared" si="505"/>
        <v>10</v>
      </c>
      <c r="BN169" s="133">
        <f t="shared" si="505"/>
        <v>219076.704</v>
      </c>
      <c r="BO169" s="133">
        <f t="shared" si="505"/>
        <v>0</v>
      </c>
      <c r="BP169" s="133">
        <f t="shared" si="505"/>
        <v>0</v>
      </c>
      <c r="BQ169" s="133">
        <f t="shared" si="505"/>
        <v>0</v>
      </c>
      <c r="BR169" s="133">
        <f t="shared" si="505"/>
        <v>0</v>
      </c>
      <c r="BS169" s="133">
        <f t="shared" si="505"/>
        <v>0</v>
      </c>
      <c r="BT169" s="133">
        <f t="shared" si="505"/>
        <v>0</v>
      </c>
      <c r="BU169" s="133">
        <f t="shared" si="505"/>
        <v>0</v>
      </c>
      <c r="BV169" s="133">
        <f t="shared" si="505"/>
        <v>0</v>
      </c>
      <c r="BW169" s="133">
        <f t="shared" si="505"/>
        <v>1</v>
      </c>
      <c r="BX169" s="133">
        <f t="shared" si="505"/>
        <v>21907.670399999999</v>
      </c>
      <c r="BY169" s="117">
        <f t="shared" si="505"/>
        <v>0</v>
      </c>
      <c r="BZ169" s="133">
        <f t="shared" ref="BZ169:CN169" si="506">BZ170</f>
        <v>0</v>
      </c>
      <c r="CA169" s="133">
        <f t="shared" si="506"/>
        <v>0</v>
      </c>
      <c r="CB169" s="133">
        <f t="shared" si="506"/>
        <v>0</v>
      </c>
      <c r="CC169" s="133">
        <f t="shared" si="506"/>
        <v>0</v>
      </c>
      <c r="CD169" s="133">
        <f t="shared" si="506"/>
        <v>0</v>
      </c>
      <c r="CE169" s="133">
        <f t="shared" si="506"/>
        <v>0</v>
      </c>
      <c r="CF169" s="133">
        <f t="shared" si="506"/>
        <v>0</v>
      </c>
      <c r="CG169" s="133">
        <f t="shared" si="506"/>
        <v>0</v>
      </c>
      <c r="CH169" s="133">
        <f t="shared" si="506"/>
        <v>0</v>
      </c>
      <c r="CI169" s="133">
        <f t="shared" si="506"/>
        <v>0</v>
      </c>
      <c r="CJ169" s="133">
        <f t="shared" si="506"/>
        <v>0</v>
      </c>
      <c r="CK169" s="133">
        <f t="shared" si="506"/>
        <v>0</v>
      </c>
      <c r="CL169" s="133">
        <f t="shared" si="506"/>
        <v>0</v>
      </c>
      <c r="CM169" s="133">
        <f t="shared" si="506"/>
        <v>58</v>
      </c>
      <c r="CN169" s="133">
        <f t="shared" si="506"/>
        <v>1153803.9743999999</v>
      </c>
      <c r="CO169" s="133">
        <v>17</v>
      </c>
      <c r="CP169" s="134">
        <v>354174.0048</v>
      </c>
      <c r="CQ169" s="117">
        <v>75</v>
      </c>
      <c r="CR169" s="117">
        <v>1507977.9791999999</v>
      </c>
      <c r="CS169" s="3"/>
    </row>
    <row r="170" spans="1:97" s="3" customFormat="1" ht="30" customHeight="1" x14ac:dyDescent="0.25">
      <c r="A170" s="121"/>
      <c r="B170" s="121">
        <v>134</v>
      </c>
      <c r="C170" s="122" t="s">
        <v>386</v>
      </c>
      <c r="D170" s="158" t="s">
        <v>387</v>
      </c>
      <c r="E170" s="84">
        <v>17622</v>
      </c>
      <c r="F170" s="123">
        <v>0.74</v>
      </c>
      <c r="G170" s="86"/>
      <c r="H170" s="87">
        <v>1</v>
      </c>
      <c r="I170" s="88">
        <v>1.4</v>
      </c>
      <c r="J170" s="88">
        <v>1.68</v>
      </c>
      <c r="K170" s="88">
        <v>2.23</v>
      </c>
      <c r="L170" s="89">
        <v>2.57</v>
      </c>
      <c r="M170" s="97"/>
      <c r="N170" s="71">
        <f>SUM(M170*$E170*$F170*$H170*$I170*$N$9)</f>
        <v>0</v>
      </c>
      <c r="O170" s="91"/>
      <c r="P170" s="71">
        <f>SUM(O170*$E170*$F170*$H170*$I170*$P$9)</f>
        <v>0</v>
      </c>
      <c r="Q170" s="71"/>
      <c r="R170" s="71">
        <f>SUM(Q170*$E170*$F170*$H170*$I170*$R$9)</f>
        <v>0</v>
      </c>
      <c r="S170" s="91"/>
      <c r="T170" s="71">
        <f>SUM(S170*$E170*$F170*$H170*$I170*$T$9)</f>
        <v>0</v>
      </c>
      <c r="U170" s="91"/>
      <c r="V170" s="71">
        <f>SUM(U170*$E170*$F170*$H170*$I170*$V$9)</f>
        <v>0</v>
      </c>
      <c r="W170" s="91"/>
      <c r="X170" s="71"/>
      <c r="Y170" s="91">
        <v>0</v>
      </c>
      <c r="Z170" s="71">
        <f>SUM(Y170*$E170*$F170*$H170*$I170*$Z$9)</f>
        <v>0</v>
      </c>
      <c r="AA170" s="71">
        <v>15</v>
      </c>
      <c r="AB170" s="71">
        <f>SUM(AA170*$E170*$F170*$H170*$I170*$AB$9)</f>
        <v>273845.88</v>
      </c>
      <c r="AC170" s="71">
        <v>0</v>
      </c>
      <c r="AD170" s="71">
        <f>SUM(AC170*$E170*$F170*$H170*$J170*$AD$9)</f>
        <v>0</v>
      </c>
      <c r="AE170" s="71"/>
      <c r="AF170" s="71">
        <f>SUM(AE170*$E170*$F170*$H170*$J170*$AF$9)</f>
        <v>0</v>
      </c>
      <c r="AG170" s="71"/>
      <c r="AH170" s="71">
        <f>SUM(AG170*$E170*$F170*$H170*$I170*$AH$9)</f>
        <v>0</v>
      </c>
      <c r="AI170" s="91"/>
      <c r="AJ170" s="71">
        <f>SUM(AI170*$E170*$F170*$H170*$I170*$AJ$9)</f>
        <v>0</v>
      </c>
      <c r="AK170" s="91"/>
      <c r="AL170" s="71"/>
      <c r="AM170" s="91"/>
      <c r="AN170" s="71">
        <f>SUM(AM170*$E170*$F170*$H170*$I170*$AN$9)</f>
        <v>0</v>
      </c>
      <c r="AO170" s="91"/>
      <c r="AP170" s="71">
        <f>SUM(AO170*$E170*$F170*$H170*$I170*$AP$9)</f>
        <v>0</v>
      </c>
      <c r="AQ170" s="71"/>
      <c r="AR170" s="71">
        <f>SUM(AQ170*$E170*$F170*$H170*$I170*$AR$9)</f>
        <v>0</v>
      </c>
      <c r="AS170" s="71">
        <v>16</v>
      </c>
      <c r="AT170" s="71">
        <f>SUM(AS170*$E170*$F170*$H170*$I170*$AT$9)</f>
        <v>292102.272</v>
      </c>
      <c r="AU170" s="91"/>
      <c r="AV170" s="71">
        <f>SUM(AU170*$E170*$F170*$H170*$I170*$AV$9)</f>
        <v>0</v>
      </c>
      <c r="AW170" s="71"/>
      <c r="AX170" s="71">
        <f>SUM(AW170*$E170*$F170*$H170*$I170*$AX$9)</f>
        <v>0</v>
      </c>
      <c r="AY170" s="71">
        <v>1</v>
      </c>
      <c r="AZ170" s="71">
        <f>SUM(AY170*$E170*$F170*$H170*$I170*$AZ$9)</f>
        <v>18256.392</v>
      </c>
      <c r="BA170" s="71"/>
      <c r="BB170" s="71">
        <f>SUM(BA170*$E170*$F170*$H170*$J170*$BB$9)</f>
        <v>0</v>
      </c>
      <c r="BC170" s="138"/>
      <c r="BD170" s="71">
        <f>SUM(BC170*$E170*$F170*$H170*$J170*$BD$9)</f>
        <v>0</v>
      </c>
      <c r="BE170" s="71">
        <v>15</v>
      </c>
      <c r="BF170" s="71">
        <f>SUM(BE170*$E170*$F170*$H170*$J170*$BF$9)</f>
        <v>328615.05599999998</v>
      </c>
      <c r="BG170" s="91"/>
      <c r="BH170" s="71">
        <f>SUM(BG170*$E170*$F170*$H170*$J170*$BH$9)</f>
        <v>0</v>
      </c>
      <c r="BI170" s="71"/>
      <c r="BJ170" s="71">
        <f>SUM(BI170*$E170*$F170*$H170*$J170*$BJ$9)</f>
        <v>0</v>
      </c>
      <c r="BK170" s="92"/>
      <c r="BL170" s="71"/>
      <c r="BM170" s="130">
        <v>10</v>
      </c>
      <c r="BN170" s="71">
        <f>SUM(BM170*$E170*$F170*$H170*$J170*$BN$9)</f>
        <v>219076.704</v>
      </c>
      <c r="BO170" s="91"/>
      <c r="BP170" s="71">
        <f>SUM(BO170*$E170*$F170*$H170*$J170*$BP$9)</f>
        <v>0</v>
      </c>
      <c r="BQ170" s="71"/>
      <c r="BR170" s="71">
        <f>SUM(BQ170*$E170*$F170*$H170*$J170*$BR$9)</f>
        <v>0</v>
      </c>
      <c r="BS170" s="91"/>
      <c r="BT170" s="71">
        <f>SUM(BS170*$E170*$F170*$H170*$J170*$BT$9)</f>
        <v>0</v>
      </c>
      <c r="BU170" s="91"/>
      <c r="BV170" s="71">
        <f>SUM(BU170*$E170*$F170*$H170*$J170*$BV$9)</f>
        <v>0</v>
      </c>
      <c r="BW170" s="71">
        <v>1</v>
      </c>
      <c r="BX170" s="71">
        <f>(BW170*$E170*$F170*$H170*$J170*BX$9)</f>
        <v>21907.670399999999</v>
      </c>
      <c r="BY170" s="71"/>
      <c r="BZ170" s="71">
        <f>(BY170*$E170*$F170*$H170*$J170*BZ$9)</f>
        <v>0</v>
      </c>
      <c r="CA170" s="71"/>
      <c r="CB170" s="71">
        <f>(CA170*$E170*$F170*$H170*$K170*CB$9)</f>
        <v>0</v>
      </c>
      <c r="CC170" s="91"/>
      <c r="CD170" s="71">
        <f>(CC170*$E170*$F170*$H170*$L170*CD$9)</f>
        <v>0</v>
      </c>
      <c r="CE170" s="71"/>
      <c r="CF170" s="71">
        <f>(CE170*$E170*$F170*$H170*$J170*CF$9)</f>
        <v>0</v>
      </c>
      <c r="CG170" s="71"/>
      <c r="CH170" s="71">
        <f>(CG170*$E170*$F170*$H170*$I170*CH$9)</f>
        <v>0</v>
      </c>
      <c r="CI170" s="94"/>
      <c r="CJ170" s="94"/>
      <c r="CK170" s="94"/>
      <c r="CL170" s="94"/>
      <c r="CM170" s="95">
        <f>SUM(O170+M170+Q170+S170+Y170+W170+U170+AC170+AA170+AE170+BA170+BE170+AG170+AO170+AQ170+BO170+BQ170+BM170+BS170+BU170+BI170+AI170+AK170+AM170+BC170+BG170+AS170+AU170+AW170+AY170+BK170+BW170+BY170+CA170+CC170+CE170+CK170+CG170)</f>
        <v>58</v>
      </c>
      <c r="CN170" s="95">
        <f>SUM(P170+N170+R170+T170+Z170+X170+V170+AD170+AB170+AF170+BB170+BF170+AH170+AP170+AR170+BP170+BR170+BN170+BT170+BV170+BJ170+AJ170+AL170+AN170+BD170+BH170+AT170+AV170+AX170+AZ170+BL170+BX170+BZ170+CB170+CD170+CF170+CL170+CH170)</f>
        <v>1153803.9743999999</v>
      </c>
      <c r="CO170" s="71">
        <v>17</v>
      </c>
      <c r="CP170" s="72">
        <v>354174.0048</v>
      </c>
      <c r="CQ170" s="96">
        <v>75</v>
      </c>
      <c r="CR170" s="96">
        <v>1507977.9791999999</v>
      </c>
    </row>
    <row r="171" spans="1:97" s="141" customFormat="1" ht="18.75" customHeight="1" x14ac:dyDescent="0.25">
      <c r="A171" s="140">
        <v>28</v>
      </c>
      <c r="B171" s="140"/>
      <c r="C171" s="179" t="s">
        <v>388</v>
      </c>
      <c r="D171" s="157" t="s">
        <v>389</v>
      </c>
      <c r="E171" s="84">
        <v>17622</v>
      </c>
      <c r="F171" s="132">
        <v>1.32</v>
      </c>
      <c r="G171" s="114"/>
      <c r="H171" s="62"/>
      <c r="I171" s="75">
        <v>1.4</v>
      </c>
      <c r="J171" s="76">
        <v>1.68</v>
      </c>
      <c r="K171" s="76">
        <v>2.23</v>
      </c>
      <c r="L171" s="77">
        <v>2.57</v>
      </c>
      <c r="M171" s="133">
        <f>M172</f>
        <v>0</v>
      </c>
      <c r="N171" s="133">
        <f t="shared" ref="N171:BY171" si="507">N172</f>
        <v>0</v>
      </c>
      <c r="O171" s="133">
        <f t="shared" si="507"/>
        <v>0</v>
      </c>
      <c r="P171" s="133">
        <f t="shared" si="507"/>
        <v>0</v>
      </c>
      <c r="Q171" s="133">
        <f t="shared" si="507"/>
        <v>0</v>
      </c>
      <c r="R171" s="133">
        <f t="shared" si="507"/>
        <v>0</v>
      </c>
      <c r="S171" s="133">
        <f t="shared" si="507"/>
        <v>0</v>
      </c>
      <c r="T171" s="133">
        <f t="shared" si="507"/>
        <v>0</v>
      </c>
      <c r="U171" s="133">
        <f t="shared" si="507"/>
        <v>0</v>
      </c>
      <c r="V171" s="133">
        <f t="shared" si="507"/>
        <v>0</v>
      </c>
      <c r="W171" s="133">
        <f t="shared" si="507"/>
        <v>0</v>
      </c>
      <c r="X171" s="133">
        <f t="shared" si="507"/>
        <v>0</v>
      </c>
      <c r="Y171" s="133">
        <f t="shared" si="507"/>
        <v>0</v>
      </c>
      <c r="Z171" s="133">
        <f t="shared" si="507"/>
        <v>0</v>
      </c>
      <c r="AA171" s="133">
        <f t="shared" si="507"/>
        <v>0</v>
      </c>
      <c r="AB171" s="133">
        <f t="shared" si="507"/>
        <v>0</v>
      </c>
      <c r="AC171" s="133">
        <f t="shared" si="507"/>
        <v>0</v>
      </c>
      <c r="AD171" s="133">
        <f t="shared" si="507"/>
        <v>0</v>
      </c>
      <c r="AE171" s="133">
        <f t="shared" si="507"/>
        <v>0</v>
      </c>
      <c r="AF171" s="133">
        <f t="shared" si="507"/>
        <v>0</v>
      </c>
      <c r="AG171" s="133">
        <f t="shared" si="507"/>
        <v>0</v>
      </c>
      <c r="AH171" s="133">
        <f t="shared" si="507"/>
        <v>0</v>
      </c>
      <c r="AI171" s="133">
        <f t="shared" si="507"/>
        <v>0</v>
      </c>
      <c r="AJ171" s="133">
        <f t="shared" si="507"/>
        <v>0</v>
      </c>
      <c r="AK171" s="133">
        <f t="shared" si="507"/>
        <v>0</v>
      </c>
      <c r="AL171" s="133">
        <f t="shared" si="507"/>
        <v>0</v>
      </c>
      <c r="AM171" s="133">
        <f t="shared" si="507"/>
        <v>0</v>
      </c>
      <c r="AN171" s="133">
        <f t="shared" si="507"/>
        <v>0</v>
      </c>
      <c r="AO171" s="133">
        <f t="shared" si="507"/>
        <v>0</v>
      </c>
      <c r="AP171" s="133">
        <f t="shared" si="507"/>
        <v>0</v>
      </c>
      <c r="AQ171" s="133">
        <f t="shared" si="507"/>
        <v>0</v>
      </c>
      <c r="AR171" s="133">
        <f t="shared" si="507"/>
        <v>0</v>
      </c>
      <c r="AS171" s="133">
        <f t="shared" si="507"/>
        <v>0</v>
      </c>
      <c r="AT171" s="133">
        <f t="shared" si="507"/>
        <v>0</v>
      </c>
      <c r="AU171" s="133">
        <f t="shared" si="507"/>
        <v>0</v>
      </c>
      <c r="AV171" s="133">
        <f t="shared" si="507"/>
        <v>0</v>
      </c>
      <c r="AW171" s="133">
        <f t="shared" si="507"/>
        <v>0</v>
      </c>
      <c r="AX171" s="133">
        <f t="shared" si="507"/>
        <v>0</v>
      </c>
      <c r="AY171" s="133">
        <f t="shared" si="507"/>
        <v>0</v>
      </c>
      <c r="AZ171" s="133">
        <f t="shared" si="507"/>
        <v>0</v>
      </c>
      <c r="BA171" s="133">
        <f t="shared" si="507"/>
        <v>2</v>
      </c>
      <c r="BB171" s="133">
        <f t="shared" si="507"/>
        <v>78157.094400000002</v>
      </c>
      <c r="BC171" s="133">
        <f t="shared" si="507"/>
        <v>0</v>
      </c>
      <c r="BD171" s="133">
        <f t="shared" si="507"/>
        <v>0</v>
      </c>
      <c r="BE171" s="133">
        <f t="shared" si="507"/>
        <v>0</v>
      </c>
      <c r="BF171" s="133">
        <f t="shared" si="507"/>
        <v>0</v>
      </c>
      <c r="BG171" s="133">
        <f t="shared" si="507"/>
        <v>0</v>
      </c>
      <c r="BH171" s="133">
        <f t="shared" si="507"/>
        <v>0</v>
      </c>
      <c r="BI171" s="133">
        <f t="shared" si="507"/>
        <v>0</v>
      </c>
      <c r="BJ171" s="133">
        <f t="shared" si="507"/>
        <v>0</v>
      </c>
      <c r="BK171" s="133">
        <f t="shared" si="507"/>
        <v>0</v>
      </c>
      <c r="BL171" s="133">
        <f t="shared" si="507"/>
        <v>0</v>
      </c>
      <c r="BM171" s="133">
        <f t="shared" si="507"/>
        <v>0</v>
      </c>
      <c r="BN171" s="133">
        <f t="shared" si="507"/>
        <v>0</v>
      </c>
      <c r="BO171" s="133">
        <f t="shared" si="507"/>
        <v>0</v>
      </c>
      <c r="BP171" s="133">
        <f t="shared" si="507"/>
        <v>0</v>
      </c>
      <c r="BQ171" s="133">
        <f t="shared" si="507"/>
        <v>0</v>
      </c>
      <c r="BR171" s="133">
        <f t="shared" si="507"/>
        <v>0</v>
      </c>
      <c r="BS171" s="133">
        <f t="shared" si="507"/>
        <v>0</v>
      </c>
      <c r="BT171" s="133">
        <f t="shared" si="507"/>
        <v>0</v>
      </c>
      <c r="BU171" s="133">
        <f t="shared" si="507"/>
        <v>0</v>
      </c>
      <c r="BV171" s="133">
        <f t="shared" si="507"/>
        <v>0</v>
      </c>
      <c r="BW171" s="133">
        <f t="shared" si="507"/>
        <v>0</v>
      </c>
      <c r="BX171" s="133">
        <f t="shared" si="507"/>
        <v>0</v>
      </c>
      <c r="BY171" s="117">
        <f t="shared" si="507"/>
        <v>0</v>
      </c>
      <c r="BZ171" s="133">
        <f t="shared" ref="BZ171:CN171" si="508">BZ172</f>
        <v>0</v>
      </c>
      <c r="CA171" s="133">
        <f t="shared" si="508"/>
        <v>0</v>
      </c>
      <c r="CB171" s="133">
        <f t="shared" si="508"/>
        <v>0</v>
      </c>
      <c r="CC171" s="133">
        <f t="shared" si="508"/>
        <v>0</v>
      </c>
      <c r="CD171" s="133">
        <f t="shared" si="508"/>
        <v>0</v>
      </c>
      <c r="CE171" s="133">
        <f t="shared" si="508"/>
        <v>0</v>
      </c>
      <c r="CF171" s="133">
        <f t="shared" si="508"/>
        <v>0</v>
      </c>
      <c r="CG171" s="133">
        <f t="shared" si="508"/>
        <v>0</v>
      </c>
      <c r="CH171" s="133">
        <f t="shared" si="508"/>
        <v>0</v>
      </c>
      <c r="CI171" s="133">
        <f t="shared" si="508"/>
        <v>0</v>
      </c>
      <c r="CJ171" s="133">
        <f t="shared" si="508"/>
        <v>0</v>
      </c>
      <c r="CK171" s="133">
        <f t="shared" si="508"/>
        <v>0</v>
      </c>
      <c r="CL171" s="133">
        <f t="shared" si="508"/>
        <v>0</v>
      </c>
      <c r="CM171" s="133">
        <f t="shared" si="508"/>
        <v>2</v>
      </c>
      <c r="CN171" s="133">
        <f t="shared" si="508"/>
        <v>78157.094400000002</v>
      </c>
      <c r="CO171" s="133">
        <v>0</v>
      </c>
      <c r="CP171" s="134">
        <v>0</v>
      </c>
      <c r="CQ171" s="117">
        <v>2</v>
      </c>
      <c r="CR171" s="117">
        <v>78157.094400000002</v>
      </c>
    </row>
    <row r="172" spans="1:97" s="3" customFormat="1" ht="30" customHeight="1" x14ac:dyDescent="0.25">
      <c r="A172" s="121"/>
      <c r="B172" s="121">
        <v>135</v>
      </c>
      <c r="C172" s="122" t="s">
        <v>390</v>
      </c>
      <c r="D172" s="156" t="s">
        <v>391</v>
      </c>
      <c r="E172" s="84">
        <v>17622</v>
      </c>
      <c r="F172" s="85">
        <v>1.32</v>
      </c>
      <c r="G172" s="86"/>
      <c r="H172" s="87">
        <v>1</v>
      </c>
      <c r="I172" s="88">
        <v>1.4</v>
      </c>
      <c r="J172" s="88">
        <v>1.68</v>
      </c>
      <c r="K172" s="88">
        <v>2.23</v>
      </c>
      <c r="L172" s="89">
        <v>2.57</v>
      </c>
      <c r="M172" s="97">
        <v>0</v>
      </c>
      <c r="N172" s="71">
        <f>SUM(M172*$E172*$F172*$H172*$I172*$N$9)</f>
        <v>0</v>
      </c>
      <c r="O172" s="91">
        <v>0</v>
      </c>
      <c r="P172" s="71">
        <f>SUM(O172*$E172*$F172*$H172*$I172*$P$9)</f>
        <v>0</v>
      </c>
      <c r="Q172" s="71">
        <v>0</v>
      </c>
      <c r="R172" s="71">
        <f>SUM(Q172*$E172*$F172*$H172*$I172*$R$9)</f>
        <v>0</v>
      </c>
      <c r="S172" s="91">
        <v>0</v>
      </c>
      <c r="T172" s="71">
        <f>SUM(S172*$E172*$F172*$H172*$I172*$T$9)</f>
        <v>0</v>
      </c>
      <c r="U172" s="91">
        <v>0</v>
      </c>
      <c r="V172" s="71">
        <f>SUM(U172*$E172*$F172*$H172*$I172*$V$9)</f>
        <v>0</v>
      </c>
      <c r="W172" s="91"/>
      <c r="X172" s="71"/>
      <c r="Y172" s="91"/>
      <c r="Z172" s="71">
        <f>SUM(Y172*$E172*$F172*$H172*$I172*$Z$9)</f>
        <v>0</v>
      </c>
      <c r="AA172" s="71">
        <v>0</v>
      </c>
      <c r="AB172" s="71">
        <f>SUM(AA172*$E172*$F172*$H172*$I172*$AB$9)</f>
        <v>0</v>
      </c>
      <c r="AC172" s="71">
        <v>0</v>
      </c>
      <c r="AD172" s="71">
        <f>SUM(AC172*$E172*$F172*$H172*$J172*$AD$9)</f>
        <v>0</v>
      </c>
      <c r="AE172" s="71">
        <v>0</v>
      </c>
      <c r="AF172" s="71">
        <f>SUM(AE172*$E172*$F172*$H172*$J172*$AF$9)</f>
        <v>0</v>
      </c>
      <c r="AG172" s="71"/>
      <c r="AH172" s="71">
        <f>SUM(AG172*$E172*$F172*$H172*$I172*$AH$9)</f>
        <v>0</v>
      </c>
      <c r="AI172" s="91">
        <v>0</v>
      </c>
      <c r="AJ172" s="71">
        <f>SUM(AI172*$E172*$F172*$H172*$I172*$AJ$9)</f>
        <v>0</v>
      </c>
      <c r="AK172" s="91"/>
      <c r="AL172" s="71"/>
      <c r="AM172" s="91"/>
      <c r="AN172" s="71">
        <f>SUM(AM172*$E172*$F172*$H172*$I172*$AN$9)</f>
        <v>0</v>
      </c>
      <c r="AO172" s="91">
        <v>0</v>
      </c>
      <c r="AP172" s="71">
        <f>SUM(AO172*$E172*$F172*$H172*$I172*$AP$9)</f>
        <v>0</v>
      </c>
      <c r="AQ172" s="71">
        <v>0</v>
      </c>
      <c r="AR172" s="71">
        <f>SUM(AQ172*$E172*$F172*$H172*$I172*$AR$9)</f>
        <v>0</v>
      </c>
      <c r="AS172" s="91">
        <v>0</v>
      </c>
      <c r="AT172" s="71">
        <f>SUM(AS172*$E172*$F172*$H172*$I172*$AT$9)</f>
        <v>0</v>
      </c>
      <c r="AU172" s="91">
        <v>0</v>
      </c>
      <c r="AV172" s="71">
        <f>SUM(AU172*$E172*$F172*$H172*$I172*$AV$9)</f>
        <v>0</v>
      </c>
      <c r="AW172" s="91">
        <v>0</v>
      </c>
      <c r="AX172" s="71">
        <f>SUM(AW172*$E172*$F172*$H172*$I172*$AX$9)</f>
        <v>0</v>
      </c>
      <c r="AY172" s="71"/>
      <c r="AZ172" s="71">
        <f>SUM(AY172*$E172*$F172*$H172*$I172*$AZ$9)</f>
        <v>0</v>
      </c>
      <c r="BA172" s="71">
        <v>2</v>
      </c>
      <c r="BB172" s="71">
        <f>SUM(BA172*$E172*$F172*$H172*$J172*$BB$9)</f>
        <v>78157.094400000002</v>
      </c>
      <c r="BC172" s="138">
        <v>0</v>
      </c>
      <c r="BD172" s="71">
        <f>SUM(BC172*$E172*$F172*$H172*$J172*$BD$9)</f>
        <v>0</v>
      </c>
      <c r="BE172" s="71">
        <v>0</v>
      </c>
      <c r="BF172" s="71">
        <f>SUM(BE172*$E172*$F172*$H172*$J172*$BF$9)</f>
        <v>0</v>
      </c>
      <c r="BG172" s="91">
        <v>0</v>
      </c>
      <c r="BH172" s="71">
        <f>SUM(BG172*$E172*$F172*$H172*$J172*$BH$9)</f>
        <v>0</v>
      </c>
      <c r="BI172" s="91">
        <v>0</v>
      </c>
      <c r="BJ172" s="71">
        <f>SUM(BI172*$E172*$F172*$H172*$J172*$BJ$9)</f>
        <v>0</v>
      </c>
      <c r="BK172" s="92"/>
      <c r="BL172" s="71"/>
      <c r="BM172" s="91">
        <v>0</v>
      </c>
      <c r="BN172" s="71">
        <f>SUM(BM172*$E172*$F172*$H172*$J172*$BN$9)</f>
        <v>0</v>
      </c>
      <c r="BO172" s="91">
        <v>0</v>
      </c>
      <c r="BP172" s="71">
        <f>SUM(BO172*$E172*$F172*$H172*$J172*$BP$9)</f>
        <v>0</v>
      </c>
      <c r="BQ172" s="71">
        <v>0</v>
      </c>
      <c r="BR172" s="71">
        <f>SUM(BQ172*$E172*$F172*$H172*$J172*$BR$9)</f>
        <v>0</v>
      </c>
      <c r="BS172" s="91">
        <v>0</v>
      </c>
      <c r="BT172" s="71">
        <f>SUM(BS172*$E172*$F172*$H172*$J172*$BT$9)</f>
        <v>0</v>
      </c>
      <c r="BU172" s="91"/>
      <c r="BV172" s="71">
        <f>SUM(BU172*$E172*$F172*$H172*$J172*$BV$9)</f>
        <v>0</v>
      </c>
      <c r="BW172" s="91"/>
      <c r="BX172" s="71">
        <f>(BW172*$E172*$F172*$H172*$J172*BX$9)</f>
        <v>0</v>
      </c>
      <c r="BY172" s="71"/>
      <c r="BZ172" s="71">
        <f>(BY172*$E172*$F172*$H172*$J172*BZ$9)</f>
        <v>0</v>
      </c>
      <c r="CA172" s="71">
        <v>0</v>
      </c>
      <c r="CB172" s="71">
        <f>(CA172*$E172*$F172*$H172*$K172*CB$9)</f>
        <v>0</v>
      </c>
      <c r="CC172" s="91">
        <v>0</v>
      </c>
      <c r="CD172" s="71">
        <f>(CC172*$E172*$F172*$H172*$L172*CD$9)</f>
        <v>0</v>
      </c>
      <c r="CE172" s="71"/>
      <c r="CF172" s="71">
        <f>(CE172*$E172*$F172*$H172*$J172*CF$9)</f>
        <v>0</v>
      </c>
      <c r="CG172" s="71"/>
      <c r="CH172" s="71">
        <f>(CG172*$E172*$F172*$H172*$I172*CH$9)</f>
        <v>0</v>
      </c>
      <c r="CI172" s="94"/>
      <c r="CJ172" s="94"/>
      <c r="CK172" s="94"/>
      <c r="CL172" s="94"/>
      <c r="CM172" s="95">
        <f>SUM(O172+M172+Q172+S172+Y172+W172+U172+AC172+AA172+AE172+BA172+BE172+AG172+AO172+AQ172+BO172+BQ172+BM172+BS172+BU172+BI172+AI172+AK172+AM172+BC172+BG172+AS172+AU172+AW172+AY172+BK172+BW172+BY172+CA172+CC172+CE172+CK172+CG172)</f>
        <v>2</v>
      </c>
      <c r="CN172" s="95">
        <f>SUM(P172+N172+R172+T172+Z172+X172+V172+AD172+AB172+AF172+BB172+BF172+AH172+AP172+AR172+BP172+BR172+BN172+BT172+BV172+BJ172+AJ172+AL172+AN172+BD172+BH172+AT172+AV172+AX172+AZ172+BL172+BX172+BZ172+CB172+CD172+CF172+CL172+CH172)</f>
        <v>78157.094400000002</v>
      </c>
      <c r="CO172" s="71">
        <v>0</v>
      </c>
      <c r="CP172" s="72">
        <v>0</v>
      </c>
      <c r="CQ172" s="96">
        <v>2</v>
      </c>
      <c r="CR172" s="96">
        <v>78157.094400000002</v>
      </c>
    </row>
    <row r="173" spans="1:97" s="1" customFormat="1" ht="18.75" customHeight="1" x14ac:dyDescent="0.25">
      <c r="A173" s="58">
        <v>29</v>
      </c>
      <c r="B173" s="58"/>
      <c r="C173" s="179" t="s">
        <v>392</v>
      </c>
      <c r="D173" s="157" t="s">
        <v>393</v>
      </c>
      <c r="E173" s="84">
        <v>17622</v>
      </c>
      <c r="F173" s="132">
        <v>1.25</v>
      </c>
      <c r="G173" s="114"/>
      <c r="H173" s="62"/>
      <c r="I173" s="75">
        <v>1.4</v>
      </c>
      <c r="J173" s="76">
        <v>1.68</v>
      </c>
      <c r="K173" s="76">
        <v>2.23</v>
      </c>
      <c r="L173" s="77">
        <v>2.57</v>
      </c>
      <c r="M173" s="133">
        <f>SUM(M174:M177)</f>
        <v>34</v>
      </c>
      <c r="N173" s="133">
        <f t="shared" ref="N173:BY173" si="509">SUM(N174:N177)</f>
        <v>792672.80399999989</v>
      </c>
      <c r="O173" s="133">
        <f t="shared" si="509"/>
        <v>75</v>
      </c>
      <c r="P173" s="133">
        <f t="shared" si="509"/>
        <v>3312054.8999999994</v>
      </c>
      <c r="Q173" s="133">
        <f t="shared" si="509"/>
        <v>195</v>
      </c>
      <c r="R173" s="133">
        <f t="shared" si="509"/>
        <v>6435378.1799999997</v>
      </c>
      <c r="S173" s="133">
        <f t="shared" si="509"/>
        <v>1</v>
      </c>
      <c r="T173" s="133">
        <f t="shared" si="509"/>
        <v>23313.905999999999</v>
      </c>
      <c r="U173" s="133">
        <f t="shared" si="509"/>
        <v>0</v>
      </c>
      <c r="V173" s="133">
        <f t="shared" si="509"/>
        <v>0</v>
      </c>
      <c r="W173" s="133">
        <f t="shared" si="509"/>
        <v>0</v>
      </c>
      <c r="X173" s="133">
        <f t="shared" si="509"/>
        <v>0</v>
      </c>
      <c r="Y173" s="133">
        <f t="shared" si="509"/>
        <v>0</v>
      </c>
      <c r="Z173" s="133">
        <f t="shared" si="509"/>
        <v>0</v>
      </c>
      <c r="AA173" s="133">
        <f t="shared" si="509"/>
        <v>12</v>
      </c>
      <c r="AB173" s="133">
        <f t="shared" si="509"/>
        <v>279766.87199999997</v>
      </c>
      <c r="AC173" s="133">
        <f t="shared" si="509"/>
        <v>0</v>
      </c>
      <c r="AD173" s="133">
        <f t="shared" si="509"/>
        <v>0</v>
      </c>
      <c r="AE173" s="133">
        <f t="shared" si="509"/>
        <v>50</v>
      </c>
      <c r="AF173" s="133">
        <f t="shared" si="509"/>
        <v>1398834.3599999999</v>
      </c>
      <c r="AG173" s="133">
        <f t="shared" si="509"/>
        <v>0</v>
      </c>
      <c r="AH173" s="133">
        <f t="shared" si="509"/>
        <v>0</v>
      </c>
      <c r="AI173" s="133">
        <f t="shared" si="509"/>
        <v>0</v>
      </c>
      <c r="AJ173" s="133">
        <f t="shared" si="509"/>
        <v>0</v>
      </c>
      <c r="AK173" s="133">
        <f t="shared" si="509"/>
        <v>0</v>
      </c>
      <c r="AL173" s="133">
        <f t="shared" si="509"/>
        <v>0</v>
      </c>
      <c r="AM173" s="133">
        <f t="shared" si="509"/>
        <v>0</v>
      </c>
      <c r="AN173" s="133">
        <f t="shared" si="509"/>
        <v>0</v>
      </c>
      <c r="AO173" s="133">
        <f t="shared" si="509"/>
        <v>0</v>
      </c>
      <c r="AP173" s="133">
        <f t="shared" si="509"/>
        <v>0</v>
      </c>
      <c r="AQ173" s="133">
        <f t="shared" si="509"/>
        <v>55</v>
      </c>
      <c r="AR173" s="133">
        <f t="shared" si="509"/>
        <v>1282264.83</v>
      </c>
      <c r="AS173" s="133">
        <f t="shared" si="509"/>
        <v>0</v>
      </c>
      <c r="AT173" s="133">
        <f t="shared" si="509"/>
        <v>0</v>
      </c>
      <c r="AU173" s="133">
        <f t="shared" si="509"/>
        <v>0</v>
      </c>
      <c r="AV173" s="133">
        <f t="shared" si="509"/>
        <v>0</v>
      </c>
      <c r="AW173" s="133">
        <f t="shared" si="509"/>
        <v>0</v>
      </c>
      <c r="AX173" s="133">
        <f t="shared" si="509"/>
        <v>0</v>
      </c>
      <c r="AY173" s="133">
        <f t="shared" si="509"/>
        <v>41</v>
      </c>
      <c r="AZ173" s="133">
        <f t="shared" si="509"/>
        <v>1041354.4679999999</v>
      </c>
      <c r="BA173" s="133">
        <f t="shared" si="509"/>
        <v>48</v>
      </c>
      <c r="BB173" s="133">
        <f t="shared" si="509"/>
        <v>1694587.9103999999</v>
      </c>
      <c r="BC173" s="133">
        <f t="shared" si="509"/>
        <v>0</v>
      </c>
      <c r="BD173" s="133">
        <f t="shared" si="509"/>
        <v>0</v>
      </c>
      <c r="BE173" s="133">
        <f t="shared" si="509"/>
        <v>11</v>
      </c>
      <c r="BF173" s="133">
        <f t="shared" si="509"/>
        <v>373762.62</v>
      </c>
      <c r="BG173" s="133">
        <f t="shared" si="509"/>
        <v>0</v>
      </c>
      <c r="BH173" s="133">
        <f t="shared" si="509"/>
        <v>0</v>
      </c>
      <c r="BI173" s="133">
        <f t="shared" si="509"/>
        <v>73</v>
      </c>
      <c r="BJ173" s="133">
        <f t="shared" si="509"/>
        <v>2086261.5312000001</v>
      </c>
      <c r="BK173" s="133">
        <f t="shared" si="509"/>
        <v>0</v>
      </c>
      <c r="BL173" s="133">
        <f t="shared" si="509"/>
        <v>0</v>
      </c>
      <c r="BM173" s="133">
        <f t="shared" si="509"/>
        <v>60</v>
      </c>
      <c r="BN173" s="133">
        <f t="shared" si="509"/>
        <v>2557868.5439999998</v>
      </c>
      <c r="BO173" s="133">
        <f t="shared" si="509"/>
        <v>0</v>
      </c>
      <c r="BP173" s="133">
        <f t="shared" si="509"/>
        <v>0</v>
      </c>
      <c r="BQ173" s="133">
        <f t="shared" si="509"/>
        <v>32</v>
      </c>
      <c r="BR173" s="133">
        <f t="shared" si="509"/>
        <v>924562.90080000006</v>
      </c>
      <c r="BS173" s="133">
        <f t="shared" si="509"/>
        <v>10</v>
      </c>
      <c r="BT173" s="133">
        <f t="shared" si="509"/>
        <v>279766.87199999997</v>
      </c>
      <c r="BU173" s="133">
        <f t="shared" si="509"/>
        <v>8</v>
      </c>
      <c r="BV173" s="133">
        <f t="shared" si="509"/>
        <v>223813.4976</v>
      </c>
      <c r="BW173" s="133">
        <f t="shared" si="509"/>
        <v>0</v>
      </c>
      <c r="BX173" s="133">
        <f t="shared" si="509"/>
        <v>0</v>
      </c>
      <c r="BY173" s="117">
        <f t="shared" si="509"/>
        <v>8</v>
      </c>
      <c r="BZ173" s="133">
        <f t="shared" ref="BZ173:CN173" si="510">SUM(BZ174:BZ177)</f>
        <v>223813.4976</v>
      </c>
      <c r="CA173" s="133">
        <f t="shared" si="510"/>
        <v>40</v>
      </c>
      <c r="CB173" s="133">
        <f t="shared" si="510"/>
        <v>1485428.868</v>
      </c>
      <c r="CC173" s="133">
        <f t="shared" si="510"/>
        <v>45</v>
      </c>
      <c r="CD173" s="133">
        <f t="shared" si="510"/>
        <v>1925895.1635</v>
      </c>
      <c r="CE173" s="133">
        <f t="shared" si="510"/>
        <v>0</v>
      </c>
      <c r="CF173" s="133">
        <f t="shared" si="510"/>
        <v>0</v>
      </c>
      <c r="CG173" s="133">
        <f t="shared" si="510"/>
        <v>0</v>
      </c>
      <c r="CH173" s="133">
        <f t="shared" si="510"/>
        <v>0</v>
      </c>
      <c r="CI173" s="133">
        <f t="shared" si="510"/>
        <v>0</v>
      </c>
      <c r="CJ173" s="133">
        <f t="shared" si="510"/>
        <v>0</v>
      </c>
      <c r="CK173" s="133">
        <f t="shared" si="510"/>
        <v>0</v>
      </c>
      <c r="CL173" s="133">
        <f t="shared" si="510"/>
        <v>0</v>
      </c>
      <c r="CM173" s="133">
        <f t="shared" si="510"/>
        <v>798</v>
      </c>
      <c r="CN173" s="133">
        <f t="shared" si="510"/>
        <v>26341401.725100003</v>
      </c>
      <c r="CO173" s="133">
        <v>1426</v>
      </c>
      <c r="CP173" s="134">
        <v>36156112.076700002</v>
      </c>
      <c r="CQ173" s="117">
        <v>2224</v>
      </c>
      <c r="CR173" s="117">
        <v>62497513.801800005</v>
      </c>
      <c r="CS173" s="3"/>
    </row>
    <row r="174" spans="1:97" s="3" customFormat="1" ht="30" customHeight="1" x14ac:dyDescent="0.25">
      <c r="A174" s="121"/>
      <c r="B174" s="121">
        <v>136</v>
      </c>
      <c r="C174" s="122" t="s">
        <v>394</v>
      </c>
      <c r="D174" s="156" t="s">
        <v>395</v>
      </c>
      <c r="E174" s="84">
        <v>17622</v>
      </c>
      <c r="F174" s="85">
        <v>1.44</v>
      </c>
      <c r="G174" s="86"/>
      <c r="H174" s="87">
        <v>1</v>
      </c>
      <c r="I174" s="88">
        <v>1.4</v>
      </c>
      <c r="J174" s="88">
        <v>1.68</v>
      </c>
      <c r="K174" s="88">
        <v>2.23</v>
      </c>
      <c r="L174" s="89">
        <v>2.57</v>
      </c>
      <c r="M174" s="97">
        <v>0</v>
      </c>
      <c r="N174" s="71">
        <f t="shared" ref="N174:N177" si="511">SUM(M174*$E174*$F174*$H174*$I174*$N$9)</f>
        <v>0</v>
      </c>
      <c r="O174" s="71">
        <v>50</v>
      </c>
      <c r="P174" s="71">
        <f>SUM(O174*$E174*$F174*$H174*$I174*$P$9)</f>
        <v>1776297.5999999999</v>
      </c>
      <c r="Q174" s="71">
        <v>111</v>
      </c>
      <c r="R174" s="71">
        <f>SUM(Q174*$E174*$F174*$H174*$I174*$R$9)</f>
        <v>3943380.6719999998</v>
      </c>
      <c r="S174" s="91">
        <v>0</v>
      </c>
      <c r="T174" s="71">
        <f>SUM(S174*$E174*$F174*$H174*$I174*$T$9)</f>
        <v>0</v>
      </c>
      <c r="U174" s="91">
        <v>0</v>
      </c>
      <c r="V174" s="71">
        <f>SUM(U174*$E174*$F174*$H174*$I174*$V$9)</f>
        <v>0</v>
      </c>
      <c r="W174" s="91"/>
      <c r="X174" s="71"/>
      <c r="Y174" s="91">
        <v>0</v>
      </c>
      <c r="Z174" s="71">
        <f>SUM(Y174*$E174*$F174*$H174*$I174*$Z$9)</f>
        <v>0</v>
      </c>
      <c r="AA174" s="71">
        <v>0</v>
      </c>
      <c r="AB174" s="71">
        <f>SUM(AA174*$E174*$F174*$H174*$I174*$AB$9)</f>
        <v>0</v>
      </c>
      <c r="AC174" s="71">
        <v>0</v>
      </c>
      <c r="AD174" s="71">
        <f>SUM(AC174*$E174*$F174*$H174*$J174*$AD$9)</f>
        <v>0</v>
      </c>
      <c r="AE174" s="135"/>
      <c r="AF174" s="71">
        <f>SUM(AE174*$E174*$F174*$H174*$J174*$AF$9)</f>
        <v>0</v>
      </c>
      <c r="AG174" s="71"/>
      <c r="AH174" s="71">
        <f>SUM(AG174*$E174*$F174*$H174*$I174*$AH$9)</f>
        <v>0</v>
      </c>
      <c r="AI174" s="91">
        <v>0</v>
      </c>
      <c r="AJ174" s="71">
        <f>SUM(AI174*$E174*$F174*$H174*$I174*$AJ$9)</f>
        <v>0</v>
      </c>
      <c r="AK174" s="91"/>
      <c r="AL174" s="71"/>
      <c r="AM174" s="91"/>
      <c r="AN174" s="71">
        <f>SUM(AM174*$E174*$F174*$H174*$I174*$AN$9)</f>
        <v>0</v>
      </c>
      <c r="AO174" s="91">
        <v>0</v>
      </c>
      <c r="AP174" s="71">
        <f>SUM(AO174*$E174*$F174*$H174*$I174*$AP$9)</f>
        <v>0</v>
      </c>
      <c r="AQ174" s="71"/>
      <c r="AR174" s="71">
        <f>SUM(AQ174*$E174*$F174*$H174*$I174*$AR$9)</f>
        <v>0</v>
      </c>
      <c r="AS174" s="91">
        <v>0</v>
      </c>
      <c r="AT174" s="71">
        <f>SUM(AS174*$E174*$F174*$H174*$I174*$AT$9)</f>
        <v>0</v>
      </c>
      <c r="AU174" s="91">
        <v>0</v>
      </c>
      <c r="AV174" s="71">
        <f>SUM(AU174*$E174*$F174*$H174*$I174*$AV$9)</f>
        <v>0</v>
      </c>
      <c r="AW174" s="91"/>
      <c r="AX174" s="71">
        <f>SUM(AW174*$E174*$F174*$H174*$I174*$AX$9)</f>
        <v>0</v>
      </c>
      <c r="AY174" s="71">
        <v>7</v>
      </c>
      <c r="AZ174" s="71">
        <f>SUM(AY174*$E174*$F174*$H174*$I174*$AZ$9)</f>
        <v>248681.66399999996</v>
      </c>
      <c r="BA174" s="71">
        <v>24</v>
      </c>
      <c r="BB174" s="71">
        <f>SUM(BA174*$E174*$F174*$H174*$J174*$BB$9)</f>
        <v>1023147.4175999999</v>
      </c>
      <c r="BC174" s="138">
        <v>0</v>
      </c>
      <c r="BD174" s="71">
        <f>SUM(BC174*$E174*$F174*$H174*$J174*$BD$9)</f>
        <v>0</v>
      </c>
      <c r="BE174" s="71">
        <v>3</v>
      </c>
      <c r="BF174" s="71">
        <f>SUM(BE174*$E174*$F174*$H174*$J174*$BF$9)</f>
        <v>127893.42719999999</v>
      </c>
      <c r="BG174" s="91">
        <v>0</v>
      </c>
      <c r="BH174" s="71">
        <f>SUM(BG174*$E174*$F174*$H174*$J174*$BH$9)</f>
        <v>0</v>
      </c>
      <c r="BI174" s="71">
        <v>3</v>
      </c>
      <c r="BJ174" s="71">
        <f>SUM(BI174*$E174*$F174*$H174*$J174*$BJ$9)</f>
        <v>127893.42719999999</v>
      </c>
      <c r="BK174" s="92"/>
      <c r="BL174" s="71"/>
      <c r="BM174" s="71">
        <v>60</v>
      </c>
      <c r="BN174" s="71">
        <f>SUM(BM174*$E174*$F174*$H174*$J174*$BN$9)</f>
        <v>2557868.5439999998</v>
      </c>
      <c r="BO174" s="91">
        <v>0</v>
      </c>
      <c r="BP174" s="71">
        <f>SUM(BO174*$E174*$F174*$H174*$J174*$BP$9)</f>
        <v>0</v>
      </c>
      <c r="BQ174" s="71">
        <v>2</v>
      </c>
      <c r="BR174" s="71">
        <f>SUM(BQ174*$E174*$F174*$H174*$J174*$BR$9)</f>
        <v>85262.284799999994</v>
      </c>
      <c r="BS174" s="91">
        <v>0</v>
      </c>
      <c r="BT174" s="71">
        <f>SUM(BS174*$E174*$F174*$H174*$J174*$BT$9)</f>
        <v>0</v>
      </c>
      <c r="BU174" s="91"/>
      <c r="BV174" s="71">
        <f>SUM(BU174*$E174*$F174*$H174*$J174*$BV$9)</f>
        <v>0</v>
      </c>
      <c r="BW174" s="91"/>
      <c r="BX174" s="71">
        <f>(BW174*$E174*$F174*$H174*$J174*BX$9)</f>
        <v>0</v>
      </c>
      <c r="BY174" s="71"/>
      <c r="BZ174" s="71">
        <f t="shared" ref="BZ174:BZ177" si="512">(BY174*$E174*$F174*$H174*$J174*BZ$9)</f>
        <v>0</v>
      </c>
      <c r="CA174" s="71">
        <v>0</v>
      </c>
      <c r="CB174" s="71">
        <f t="shared" ref="CB174:CB176" si="513">(CA174*$E174*$F174*$H174*$K174*CB$9)</f>
        <v>0</v>
      </c>
      <c r="CC174" s="91"/>
      <c r="CD174" s="71">
        <f t="shared" ref="CD174:CD177" si="514">(CC174*$E174*$F174*$H174*$L174*CD$9)</f>
        <v>0</v>
      </c>
      <c r="CE174" s="71"/>
      <c r="CF174" s="71">
        <f t="shared" ref="CF174:CF177" si="515">(CE174*$E174*$F174*$H174*$J174*CF$9)</f>
        <v>0</v>
      </c>
      <c r="CG174" s="71"/>
      <c r="CH174" s="71">
        <f t="shared" ref="CH174:CH177" si="516">(CG174*$E174*$F174*$H174*$I174*CH$9)</f>
        <v>0</v>
      </c>
      <c r="CI174" s="94"/>
      <c r="CJ174" s="94"/>
      <c r="CK174" s="94"/>
      <c r="CL174" s="94"/>
      <c r="CM174" s="95">
        <f t="shared" ref="CM174:CN177" si="517">SUM(O174+M174+Q174+S174+Y174+W174+U174+AC174+AA174+AE174+BA174+BE174+AG174+AO174+AQ174+BO174+BQ174+BM174+BS174+BU174+BI174+AI174+AK174+AM174+BC174+BG174+AS174+AU174+AW174+AY174+BK174+BW174+BY174+CA174+CC174+CE174+CK174+CG174)</f>
        <v>260</v>
      </c>
      <c r="CN174" s="95">
        <f t="shared" si="517"/>
        <v>9890425.0368000008</v>
      </c>
      <c r="CO174" s="71">
        <v>42</v>
      </c>
      <c r="CP174" s="72">
        <v>1712350.8863999997</v>
      </c>
      <c r="CQ174" s="96">
        <v>302</v>
      </c>
      <c r="CR174" s="96">
        <v>11602775.9232</v>
      </c>
    </row>
    <row r="175" spans="1:97" s="3" customFormat="1" ht="30" customHeight="1" x14ac:dyDescent="0.25">
      <c r="A175" s="121"/>
      <c r="B175" s="121">
        <v>137</v>
      </c>
      <c r="C175" s="122" t="s">
        <v>396</v>
      </c>
      <c r="D175" s="156" t="s">
        <v>397</v>
      </c>
      <c r="E175" s="84">
        <v>17622</v>
      </c>
      <c r="F175" s="85">
        <v>1.69</v>
      </c>
      <c r="G175" s="86"/>
      <c r="H175" s="87">
        <v>1</v>
      </c>
      <c r="I175" s="88">
        <v>1.4</v>
      </c>
      <c r="J175" s="88">
        <v>1.68</v>
      </c>
      <c r="K175" s="88">
        <v>2.23</v>
      </c>
      <c r="L175" s="89">
        <v>2.57</v>
      </c>
      <c r="M175" s="97">
        <v>0</v>
      </c>
      <c r="N175" s="71">
        <f t="shared" si="511"/>
        <v>0</v>
      </c>
      <c r="O175" s="71">
        <v>0</v>
      </c>
      <c r="P175" s="71">
        <f>SUM(O175*$E175*$F175*$H175*$I175*$P$9)</f>
        <v>0</v>
      </c>
      <c r="Q175" s="71">
        <v>0</v>
      </c>
      <c r="R175" s="71">
        <f>SUM(Q175*$E175*$F175*$H175*$I175*$R$9)</f>
        <v>0</v>
      </c>
      <c r="S175" s="91">
        <v>0</v>
      </c>
      <c r="T175" s="71">
        <f>SUM(S175*$E175*$F175*$H175*$I175*$T$9)</f>
        <v>0</v>
      </c>
      <c r="U175" s="91">
        <v>0</v>
      </c>
      <c r="V175" s="71">
        <f>SUM(U175*$E175*$F175*$H175*$I175*$V$9)</f>
        <v>0</v>
      </c>
      <c r="W175" s="91"/>
      <c r="X175" s="71"/>
      <c r="Y175" s="91">
        <v>0</v>
      </c>
      <c r="Z175" s="71">
        <f>SUM(Y175*$E175*$F175*$H175*$I175*$Z$9)</f>
        <v>0</v>
      </c>
      <c r="AA175" s="71">
        <v>0</v>
      </c>
      <c r="AB175" s="71">
        <f>SUM(AA175*$E175*$F175*$H175*$I175*$AB$9)</f>
        <v>0</v>
      </c>
      <c r="AC175" s="71">
        <v>0</v>
      </c>
      <c r="AD175" s="71">
        <f>SUM(AC175*$E175*$F175*$H175*$J175*$AD$9)</f>
        <v>0</v>
      </c>
      <c r="AE175" s="71">
        <v>0</v>
      </c>
      <c r="AF175" s="71">
        <f>SUM(AE175*$E175*$F175*$H175*$J175*$AF$9)</f>
        <v>0</v>
      </c>
      <c r="AG175" s="71"/>
      <c r="AH175" s="71">
        <f>SUM(AG175*$E175*$F175*$H175*$I175*$AH$9)</f>
        <v>0</v>
      </c>
      <c r="AI175" s="91">
        <v>0</v>
      </c>
      <c r="AJ175" s="71">
        <f>SUM(AI175*$E175*$F175*$H175*$I175*$AJ$9)</f>
        <v>0</v>
      </c>
      <c r="AK175" s="91"/>
      <c r="AL175" s="71"/>
      <c r="AM175" s="91"/>
      <c r="AN175" s="71">
        <f>SUM(AM175*$E175*$F175*$H175*$I175*$AN$9)</f>
        <v>0</v>
      </c>
      <c r="AO175" s="91">
        <v>0</v>
      </c>
      <c r="AP175" s="71">
        <f>SUM(AO175*$E175*$F175*$H175*$I175*$AP$9)</f>
        <v>0</v>
      </c>
      <c r="AQ175" s="71"/>
      <c r="AR175" s="71">
        <f>SUM(AQ175*$E175*$F175*$H175*$I175*$AR$9)</f>
        <v>0</v>
      </c>
      <c r="AS175" s="91">
        <v>0</v>
      </c>
      <c r="AT175" s="71">
        <f>SUM(AS175*$E175*$F175*$H175*$I175*$AT$9)</f>
        <v>0</v>
      </c>
      <c r="AU175" s="91">
        <v>0</v>
      </c>
      <c r="AV175" s="71">
        <f>SUM(AU175*$E175*$F175*$H175*$I175*$AV$9)</f>
        <v>0</v>
      </c>
      <c r="AW175" s="91">
        <v>0</v>
      </c>
      <c r="AX175" s="71">
        <f>SUM(AW175*$E175*$F175*$H175*$I175*$AX$9)</f>
        <v>0</v>
      </c>
      <c r="AY175" s="71">
        <v>0</v>
      </c>
      <c r="AZ175" s="71">
        <f>SUM(AY175*$E175*$F175*$H175*$I175*$AZ$9)</f>
        <v>0</v>
      </c>
      <c r="BA175" s="71">
        <v>0</v>
      </c>
      <c r="BB175" s="71">
        <f>SUM(BA175*$E175*$F175*$H175*$J175*$BB$9)</f>
        <v>0</v>
      </c>
      <c r="BC175" s="138">
        <v>0</v>
      </c>
      <c r="BD175" s="71">
        <f>SUM(BC175*$E175*$F175*$H175*$J175*$BD$9)</f>
        <v>0</v>
      </c>
      <c r="BE175" s="71">
        <v>1</v>
      </c>
      <c r="BF175" s="71">
        <f>SUM(BE175*$E175*$F175*$H175*$J175*$BF$9)</f>
        <v>50032.382400000002</v>
      </c>
      <c r="BG175" s="91">
        <v>0</v>
      </c>
      <c r="BH175" s="71">
        <f>SUM(BG175*$E175*$F175*$H175*$J175*$BH$9)</f>
        <v>0</v>
      </c>
      <c r="BI175" s="71">
        <v>0</v>
      </c>
      <c r="BJ175" s="71">
        <f>SUM(BI175*$E175*$F175*$H175*$J175*$BJ$9)</f>
        <v>0</v>
      </c>
      <c r="BK175" s="92"/>
      <c r="BL175" s="71"/>
      <c r="BM175" s="71"/>
      <c r="BN175" s="71">
        <f>SUM(BM175*$E175*$F175*$H175*$J175*$BN$9)</f>
        <v>0</v>
      </c>
      <c r="BO175" s="91">
        <v>0</v>
      </c>
      <c r="BP175" s="71">
        <f>SUM(BO175*$E175*$F175*$H175*$J175*$BP$9)</f>
        <v>0</v>
      </c>
      <c r="BQ175" s="71">
        <v>0</v>
      </c>
      <c r="BR175" s="71">
        <f>SUM(BQ175*$E175*$F175*$H175*$J175*$BR$9)</f>
        <v>0</v>
      </c>
      <c r="BS175" s="91">
        <v>0</v>
      </c>
      <c r="BT175" s="71">
        <f>SUM(BS175*$E175*$F175*$H175*$J175*$BT$9)</f>
        <v>0</v>
      </c>
      <c r="BU175" s="91"/>
      <c r="BV175" s="71">
        <f>SUM(BU175*$E175*$F175*$H175*$J175*$BV$9)</f>
        <v>0</v>
      </c>
      <c r="BW175" s="91"/>
      <c r="BX175" s="71">
        <f>(BW175*$E175*$F175*$H175*$J175*BX$9)</f>
        <v>0</v>
      </c>
      <c r="BY175" s="71"/>
      <c r="BZ175" s="71">
        <f t="shared" si="512"/>
        <v>0</v>
      </c>
      <c r="CA175" s="71">
        <v>0</v>
      </c>
      <c r="CB175" s="71">
        <f t="shared" si="513"/>
        <v>0</v>
      </c>
      <c r="CC175" s="91">
        <v>0</v>
      </c>
      <c r="CD175" s="71">
        <f t="shared" si="514"/>
        <v>0</v>
      </c>
      <c r="CE175" s="71"/>
      <c r="CF175" s="71">
        <f t="shared" si="515"/>
        <v>0</v>
      </c>
      <c r="CG175" s="71"/>
      <c r="CH175" s="71">
        <f t="shared" si="516"/>
        <v>0</v>
      </c>
      <c r="CI175" s="94"/>
      <c r="CJ175" s="94"/>
      <c r="CK175" s="94"/>
      <c r="CL175" s="94"/>
      <c r="CM175" s="95">
        <f t="shared" si="517"/>
        <v>1</v>
      </c>
      <c r="CN175" s="95">
        <f t="shared" si="517"/>
        <v>50032.382400000002</v>
      </c>
      <c r="CO175" s="71">
        <v>0</v>
      </c>
      <c r="CP175" s="72">
        <v>0</v>
      </c>
      <c r="CQ175" s="96">
        <v>1</v>
      </c>
      <c r="CR175" s="96">
        <v>50032.382400000002</v>
      </c>
    </row>
    <row r="176" spans="1:97" s="3" customFormat="1" ht="30" customHeight="1" x14ac:dyDescent="0.25">
      <c r="A176" s="121"/>
      <c r="B176" s="121">
        <v>138</v>
      </c>
      <c r="C176" s="122" t="s">
        <v>398</v>
      </c>
      <c r="D176" s="156" t="s">
        <v>399</v>
      </c>
      <c r="E176" s="84">
        <v>17622</v>
      </c>
      <c r="F176" s="85">
        <v>2.4900000000000002</v>
      </c>
      <c r="G176" s="86"/>
      <c r="H176" s="87">
        <v>1</v>
      </c>
      <c r="I176" s="88">
        <v>1.4</v>
      </c>
      <c r="J176" s="88">
        <v>1.68</v>
      </c>
      <c r="K176" s="88">
        <v>2.23</v>
      </c>
      <c r="L176" s="89">
        <v>2.57</v>
      </c>
      <c r="M176" s="97">
        <v>0</v>
      </c>
      <c r="N176" s="71">
        <f t="shared" si="511"/>
        <v>0</v>
      </c>
      <c r="O176" s="71">
        <v>25</v>
      </c>
      <c r="P176" s="71">
        <f>SUM(O176*$E176*$F176*$H176*$I176*$P$9)</f>
        <v>1535757.2999999998</v>
      </c>
      <c r="Q176" s="71">
        <v>14</v>
      </c>
      <c r="R176" s="71">
        <f>SUM(Q176*$E176*$F176*$H176*$I176*$R$9)</f>
        <v>860024.08799999999</v>
      </c>
      <c r="S176" s="91">
        <v>0</v>
      </c>
      <c r="T176" s="71">
        <f>SUM(S176*$E176*$F176*$H176*$I176*$T$9)</f>
        <v>0</v>
      </c>
      <c r="U176" s="91">
        <v>0</v>
      </c>
      <c r="V176" s="71">
        <f>SUM(U176*$E176*$F176*$H176*$I176*$V$9)</f>
        <v>0</v>
      </c>
      <c r="W176" s="91"/>
      <c r="X176" s="71"/>
      <c r="Y176" s="91"/>
      <c r="Z176" s="71">
        <f>SUM(Y176*$E176*$F176*$H176*$I176*$Z$9)</f>
        <v>0</v>
      </c>
      <c r="AA176" s="71">
        <v>0</v>
      </c>
      <c r="AB176" s="71">
        <f>SUM(AA176*$E176*$F176*$H176*$I176*$AB$9)</f>
        <v>0</v>
      </c>
      <c r="AC176" s="71">
        <v>0</v>
      </c>
      <c r="AD176" s="71">
        <f>SUM(AC176*$E176*$F176*$H176*$J176*$AD$9)</f>
        <v>0</v>
      </c>
      <c r="AE176" s="71">
        <v>0</v>
      </c>
      <c r="AF176" s="71">
        <f>SUM(AE176*$E176*$F176*$H176*$J176*$AF$9)</f>
        <v>0</v>
      </c>
      <c r="AG176" s="71"/>
      <c r="AH176" s="71">
        <f>SUM(AG176*$E176*$F176*$H176*$I176*$AH$9)</f>
        <v>0</v>
      </c>
      <c r="AI176" s="91">
        <v>0</v>
      </c>
      <c r="AJ176" s="71">
        <f>SUM(AI176*$E176*$F176*$H176*$I176*$AJ$9)</f>
        <v>0</v>
      </c>
      <c r="AK176" s="91"/>
      <c r="AL176" s="71"/>
      <c r="AM176" s="91"/>
      <c r="AN176" s="71">
        <f>SUM(AM176*$E176*$F176*$H176*$I176*$AN$9)</f>
        <v>0</v>
      </c>
      <c r="AO176" s="91">
        <v>0</v>
      </c>
      <c r="AP176" s="71">
        <f>SUM(AO176*$E176*$F176*$H176*$I176*$AP$9)</f>
        <v>0</v>
      </c>
      <c r="AQ176" s="71"/>
      <c r="AR176" s="71">
        <f>SUM(AQ176*$E176*$F176*$H176*$I176*$AR$9)</f>
        <v>0</v>
      </c>
      <c r="AS176" s="91">
        <v>0</v>
      </c>
      <c r="AT176" s="71">
        <f>SUM(AS176*$E176*$F176*$H176*$I176*$AT$9)</f>
        <v>0</v>
      </c>
      <c r="AU176" s="91">
        <v>0</v>
      </c>
      <c r="AV176" s="71">
        <f>SUM(AU176*$E176*$F176*$H176*$I176*$AV$9)</f>
        <v>0</v>
      </c>
      <c r="AW176" s="91">
        <v>0</v>
      </c>
      <c r="AX176" s="71">
        <f>SUM(AW176*$E176*$F176*$H176*$I176*$AX$9)</f>
        <v>0</v>
      </c>
      <c r="AY176" s="71">
        <v>0</v>
      </c>
      <c r="AZ176" s="71">
        <f>SUM(AY176*$E176*$F176*$H176*$I176*$AZ$9)</f>
        <v>0</v>
      </c>
      <c r="BA176" s="71">
        <v>0</v>
      </c>
      <c r="BB176" s="71">
        <f>SUM(BA176*$E176*$F176*$H176*$J176*$BB$9)</f>
        <v>0</v>
      </c>
      <c r="BC176" s="138">
        <v>0</v>
      </c>
      <c r="BD176" s="71">
        <f>SUM(BC176*$E176*$F176*$H176*$J176*$BD$9)</f>
        <v>0</v>
      </c>
      <c r="BE176" s="71"/>
      <c r="BF176" s="71">
        <f>SUM(BE176*$E176*$F176*$H176*$J176*$BF$9)</f>
        <v>0</v>
      </c>
      <c r="BG176" s="91">
        <v>0</v>
      </c>
      <c r="BH176" s="71">
        <f>SUM(BG176*$E176*$F176*$H176*$J176*$BH$9)</f>
        <v>0</v>
      </c>
      <c r="BI176" s="71">
        <v>0</v>
      </c>
      <c r="BJ176" s="71">
        <f>SUM(BI176*$E176*$F176*$H176*$J176*$BJ$9)</f>
        <v>0</v>
      </c>
      <c r="BK176" s="92"/>
      <c r="BL176" s="71"/>
      <c r="BM176" s="71"/>
      <c r="BN176" s="71">
        <f>SUM(BM176*$E176*$F176*$H176*$J176*$BN$9)</f>
        <v>0</v>
      </c>
      <c r="BO176" s="91">
        <v>0</v>
      </c>
      <c r="BP176" s="71">
        <f>SUM(BO176*$E176*$F176*$H176*$J176*$BP$9)</f>
        <v>0</v>
      </c>
      <c r="BQ176" s="71">
        <v>0</v>
      </c>
      <c r="BR176" s="71">
        <f>SUM(BQ176*$E176*$F176*$H176*$J176*$BR$9)</f>
        <v>0</v>
      </c>
      <c r="BS176" s="91">
        <v>0</v>
      </c>
      <c r="BT176" s="71">
        <f>SUM(BS176*$E176*$F176*$H176*$J176*$BT$9)</f>
        <v>0</v>
      </c>
      <c r="BU176" s="91"/>
      <c r="BV176" s="71">
        <f>SUM(BU176*$E176*$F176*$H176*$J176*$BV$9)</f>
        <v>0</v>
      </c>
      <c r="BW176" s="91"/>
      <c r="BX176" s="71">
        <f>(BW176*$E176*$F176*$H176*$J176*BX$9)</f>
        <v>0</v>
      </c>
      <c r="BY176" s="71"/>
      <c r="BZ176" s="71">
        <f t="shared" si="512"/>
        <v>0</v>
      </c>
      <c r="CA176" s="71">
        <v>0</v>
      </c>
      <c r="CB176" s="71">
        <f t="shared" si="513"/>
        <v>0</v>
      </c>
      <c r="CC176" s="91">
        <v>0</v>
      </c>
      <c r="CD176" s="71">
        <f t="shared" si="514"/>
        <v>0</v>
      </c>
      <c r="CE176" s="71"/>
      <c r="CF176" s="71">
        <f t="shared" si="515"/>
        <v>0</v>
      </c>
      <c r="CG176" s="71"/>
      <c r="CH176" s="71">
        <f t="shared" si="516"/>
        <v>0</v>
      </c>
      <c r="CI176" s="94"/>
      <c r="CJ176" s="94"/>
      <c r="CK176" s="94"/>
      <c r="CL176" s="94"/>
      <c r="CM176" s="95">
        <f t="shared" si="517"/>
        <v>39</v>
      </c>
      <c r="CN176" s="95">
        <f t="shared" si="517"/>
        <v>2395781.3879999998</v>
      </c>
      <c r="CO176" s="71">
        <v>2</v>
      </c>
      <c r="CP176" s="72">
        <v>122860.584</v>
      </c>
      <c r="CQ176" s="96">
        <v>41</v>
      </c>
      <c r="CR176" s="96">
        <v>2518641.9719999996</v>
      </c>
    </row>
    <row r="177" spans="1:97" s="3" customFormat="1" ht="30" customHeight="1" x14ac:dyDescent="0.25">
      <c r="A177" s="121"/>
      <c r="B177" s="121">
        <v>139</v>
      </c>
      <c r="C177" s="122" t="s">
        <v>400</v>
      </c>
      <c r="D177" s="156" t="s">
        <v>401</v>
      </c>
      <c r="E177" s="84">
        <v>17622</v>
      </c>
      <c r="F177" s="85">
        <v>1.05</v>
      </c>
      <c r="G177" s="86"/>
      <c r="H177" s="215">
        <v>0.9</v>
      </c>
      <c r="I177" s="88">
        <v>1.4</v>
      </c>
      <c r="J177" s="88">
        <v>1.68</v>
      </c>
      <c r="K177" s="88">
        <v>2.23</v>
      </c>
      <c r="L177" s="89">
        <v>2.57</v>
      </c>
      <c r="M177" s="90">
        <v>34</v>
      </c>
      <c r="N177" s="71">
        <f t="shared" si="511"/>
        <v>792672.80399999989</v>
      </c>
      <c r="O177" s="97">
        <v>0</v>
      </c>
      <c r="P177" s="71">
        <f>SUM(O177*$E177*$F177*$H177*$I177*$P$9)</f>
        <v>0</v>
      </c>
      <c r="Q177" s="90">
        <v>70</v>
      </c>
      <c r="R177" s="71">
        <f>SUM(Q177*$E177*$F177*$H177*$I177*$R$9)</f>
        <v>1631973.42</v>
      </c>
      <c r="S177" s="90">
        <v>1</v>
      </c>
      <c r="T177" s="71">
        <f>SUM(S177*$E177*$F177*$H177*$I177*$T$9)</f>
        <v>23313.905999999999</v>
      </c>
      <c r="U177" s="97"/>
      <c r="V177" s="71">
        <f>SUM(U177*$E177*$F177*$H177*$I177*$V$9)</f>
        <v>0</v>
      </c>
      <c r="W177" s="91"/>
      <c r="X177" s="71"/>
      <c r="Y177" s="97">
        <v>0</v>
      </c>
      <c r="Z177" s="71">
        <f>SUM(Y177*$E177*$F177*$H177*$I177*$Z$9)</f>
        <v>0</v>
      </c>
      <c r="AA177" s="90">
        <v>12</v>
      </c>
      <c r="AB177" s="71">
        <f>SUM(AA177*$E177*$F177*$H177*$I177*$AB$9)</f>
        <v>279766.87199999997</v>
      </c>
      <c r="AC177" s="90">
        <v>0</v>
      </c>
      <c r="AD177" s="71">
        <f>SUM(AC177*$E177*$F177*$H177*$J177*$AD$9)</f>
        <v>0</v>
      </c>
      <c r="AE177" s="135">
        <v>50</v>
      </c>
      <c r="AF177" s="71">
        <f>SUM(AE177*$E177*$F177*$H177*$J177*$AF$9)</f>
        <v>1398834.3599999999</v>
      </c>
      <c r="AG177" s="90"/>
      <c r="AH177" s="71">
        <f>SUM(AG177*$E177*$F177*$H177*$I177*$AH$9)</f>
        <v>0</v>
      </c>
      <c r="AI177" s="97"/>
      <c r="AJ177" s="71">
        <f>SUM(AI177*$E177*$F177*$H177*$I177*$AJ$9)</f>
        <v>0</v>
      </c>
      <c r="AK177" s="97"/>
      <c r="AL177" s="71"/>
      <c r="AM177" s="97"/>
      <c r="AN177" s="71">
        <f>SUM(AM177*$E177*$F177*$H177*$I177*$AN$9)</f>
        <v>0</v>
      </c>
      <c r="AO177" s="97"/>
      <c r="AP177" s="71">
        <f>SUM(AO177*$E177*$F177*$H177*$I177*$AP$9)</f>
        <v>0</v>
      </c>
      <c r="AQ177" s="90">
        <v>55</v>
      </c>
      <c r="AR177" s="71">
        <f>SUM(AQ177*$E177*$F177*$H177*$I177*$AR$9)</f>
        <v>1282264.83</v>
      </c>
      <c r="AS177" s="90"/>
      <c r="AT177" s="71">
        <f>SUM(AS177*$E177*$F177*$H177*$I177*$AT$9)</f>
        <v>0</v>
      </c>
      <c r="AU177" s="97"/>
      <c r="AV177" s="71">
        <f>SUM(AU177*$E177*$F177*$H177*$I177*$AV$9)</f>
        <v>0</v>
      </c>
      <c r="AW177" s="97"/>
      <c r="AX177" s="71">
        <f>SUM(AW177*$E177*$F177*$H177*$I177*$AX$9)</f>
        <v>0</v>
      </c>
      <c r="AY177" s="90">
        <v>34</v>
      </c>
      <c r="AZ177" s="71">
        <f>SUM(AY177*$E177*$F177*$H177*$I177*$AZ$9)</f>
        <v>792672.80399999989</v>
      </c>
      <c r="BA177" s="135">
        <v>24</v>
      </c>
      <c r="BB177" s="71">
        <f>SUM(BA177*$E177*$F177*$H177*$J177*$BB$9)</f>
        <v>671440.49280000001</v>
      </c>
      <c r="BC177" s="154"/>
      <c r="BD177" s="71">
        <f>SUM(BC177*$E177*$F177*$H177*$J177*$BD$9)</f>
        <v>0</v>
      </c>
      <c r="BE177" s="90">
        <v>7</v>
      </c>
      <c r="BF177" s="71">
        <f>SUM(BE177*$E177*$F177*$H177*$J177*$BF$9)</f>
        <v>195836.81040000002</v>
      </c>
      <c r="BG177" s="125"/>
      <c r="BH177" s="71">
        <f>SUM(BG177*$E177*$F177*$H177*$J177*$BH$9)</f>
        <v>0</v>
      </c>
      <c r="BI177" s="90">
        <v>70</v>
      </c>
      <c r="BJ177" s="71">
        <f>SUM(BI177*$E177*$F177*$H177*$J177*$BJ$9)</f>
        <v>1958368.1040000001</v>
      </c>
      <c r="BK177" s="143"/>
      <c r="BL177" s="71"/>
      <c r="BM177" s="90"/>
      <c r="BN177" s="71">
        <f>SUM(BM177*$E177*$F177*$H177*$J177*$BN$9)</f>
        <v>0</v>
      </c>
      <c r="BO177" s="97"/>
      <c r="BP177" s="71">
        <f>SUM(BO177*$E177*$F177*$H177*$J177*$BP$9)</f>
        <v>0</v>
      </c>
      <c r="BQ177" s="90">
        <v>30</v>
      </c>
      <c r="BR177" s="71">
        <f>SUM(BQ177*$E177*$F177*$H177*$J177*$BR$9)</f>
        <v>839300.61600000004</v>
      </c>
      <c r="BS177" s="90">
        <v>10</v>
      </c>
      <c r="BT177" s="71">
        <f>SUM(BS177*$E177*$F177*$H177*$J177*$BT$9)</f>
        <v>279766.87199999997</v>
      </c>
      <c r="BU177" s="135">
        <v>8</v>
      </c>
      <c r="BV177" s="71">
        <f>SUM(BU177*$E177*$F177*$H177*$J177*$BV$9)</f>
        <v>223813.4976</v>
      </c>
      <c r="BW177" s="71"/>
      <c r="BX177" s="71">
        <f>(BW177*$E177*$F177*$H177*$J177*BX$9)</f>
        <v>0</v>
      </c>
      <c r="BY177" s="71">
        <v>8</v>
      </c>
      <c r="BZ177" s="71">
        <f t="shared" si="512"/>
        <v>223813.4976</v>
      </c>
      <c r="CA177" s="135">
        <v>40</v>
      </c>
      <c r="CB177" s="71">
        <f>(CA177*$E177*$F177*$H177*$K177*CB$9)</f>
        <v>1485428.868</v>
      </c>
      <c r="CC177" s="135">
        <v>45</v>
      </c>
      <c r="CD177" s="71">
        <f t="shared" si="514"/>
        <v>1925895.1635</v>
      </c>
      <c r="CE177" s="71"/>
      <c r="CF177" s="71">
        <f t="shared" si="515"/>
        <v>0</v>
      </c>
      <c r="CG177" s="71"/>
      <c r="CH177" s="71">
        <f t="shared" si="516"/>
        <v>0</v>
      </c>
      <c r="CI177" s="94"/>
      <c r="CJ177" s="94"/>
      <c r="CK177" s="94"/>
      <c r="CL177" s="94"/>
      <c r="CM177" s="95">
        <f t="shared" si="517"/>
        <v>498</v>
      </c>
      <c r="CN177" s="95">
        <f t="shared" si="517"/>
        <v>14005162.917900002</v>
      </c>
      <c r="CO177" s="71">
        <v>1382</v>
      </c>
      <c r="CP177" s="72">
        <v>34320900.606300004</v>
      </c>
      <c r="CQ177" s="96">
        <v>1880</v>
      </c>
      <c r="CR177" s="96">
        <v>48326063.524200007</v>
      </c>
    </row>
    <row r="178" spans="1:97" s="1" customFormat="1" ht="18.75" customHeight="1" x14ac:dyDescent="0.25">
      <c r="A178" s="58">
        <v>30</v>
      </c>
      <c r="B178" s="58"/>
      <c r="C178" s="179" t="s">
        <v>402</v>
      </c>
      <c r="D178" s="157" t="s">
        <v>403</v>
      </c>
      <c r="E178" s="84">
        <v>17622</v>
      </c>
      <c r="F178" s="132">
        <v>0.98</v>
      </c>
      <c r="G178" s="114"/>
      <c r="H178" s="62"/>
      <c r="I178" s="75">
        <v>1.4</v>
      </c>
      <c r="J178" s="76">
        <v>1.68</v>
      </c>
      <c r="K178" s="76">
        <v>2.23</v>
      </c>
      <c r="L178" s="77">
        <v>2.57</v>
      </c>
      <c r="M178" s="133">
        <f>SUM(M179:M184)</f>
        <v>11</v>
      </c>
      <c r="N178" s="133">
        <f t="shared" ref="N178:BX178" si="518">SUM(N179:N184)</f>
        <v>251148.74400000001</v>
      </c>
      <c r="O178" s="133">
        <f t="shared" si="518"/>
        <v>0</v>
      </c>
      <c r="P178" s="133">
        <f t="shared" si="518"/>
        <v>0</v>
      </c>
      <c r="Q178" s="133">
        <f t="shared" si="518"/>
        <v>0</v>
      </c>
      <c r="R178" s="133">
        <f t="shared" si="518"/>
        <v>0</v>
      </c>
      <c r="S178" s="133">
        <f t="shared" si="518"/>
        <v>0</v>
      </c>
      <c r="T178" s="133">
        <f t="shared" si="518"/>
        <v>0</v>
      </c>
      <c r="U178" s="133">
        <f t="shared" si="518"/>
        <v>0</v>
      </c>
      <c r="V178" s="133">
        <f t="shared" si="518"/>
        <v>0</v>
      </c>
      <c r="W178" s="133">
        <f t="shared" si="518"/>
        <v>0</v>
      </c>
      <c r="X178" s="133">
        <f t="shared" si="518"/>
        <v>0</v>
      </c>
      <c r="Y178" s="133">
        <f t="shared" si="518"/>
        <v>0</v>
      </c>
      <c r="Z178" s="133">
        <f t="shared" si="518"/>
        <v>0</v>
      </c>
      <c r="AA178" s="133">
        <f t="shared" si="518"/>
        <v>20</v>
      </c>
      <c r="AB178" s="133">
        <f t="shared" si="518"/>
        <v>394732.79999999999</v>
      </c>
      <c r="AC178" s="133">
        <f t="shared" si="518"/>
        <v>0</v>
      </c>
      <c r="AD178" s="133">
        <f t="shared" si="518"/>
        <v>0</v>
      </c>
      <c r="AE178" s="133">
        <f t="shared" si="518"/>
        <v>0</v>
      </c>
      <c r="AF178" s="133">
        <f t="shared" si="518"/>
        <v>0</v>
      </c>
      <c r="AG178" s="133">
        <f t="shared" si="518"/>
        <v>0</v>
      </c>
      <c r="AH178" s="133">
        <f t="shared" si="518"/>
        <v>0</v>
      </c>
      <c r="AI178" s="133">
        <f t="shared" si="518"/>
        <v>0</v>
      </c>
      <c r="AJ178" s="133">
        <f t="shared" si="518"/>
        <v>0</v>
      </c>
      <c r="AK178" s="133">
        <f t="shared" si="518"/>
        <v>0</v>
      </c>
      <c r="AL178" s="133">
        <f t="shared" si="518"/>
        <v>0</v>
      </c>
      <c r="AM178" s="133">
        <f t="shared" si="518"/>
        <v>0</v>
      </c>
      <c r="AN178" s="133">
        <f t="shared" si="518"/>
        <v>0</v>
      </c>
      <c r="AO178" s="133">
        <f t="shared" si="518"/>
        <v>0</v>
      </c>
      <c r="AP178" s="133">
        <f t="shared" si="518"/>
        <v>0</v>
      </c>
      <c r="AQ178" s="133">
        <f t="shared" si="518"/>
        <v>0</v>
      </c>
      <c r="AR178" s="133">
        <f t="shared" si="518"/>
        <v>0</v>
      </c>
      <c r="AS178" s="133">
        <f t="shared" si="518"/>
        <v>0</v>
      </c>
      <c r="AT178" s="133">
        <f t="shared" si="518"/>
        <v>0</v>
      </c>
      <c r="AU178" s="133">
        <f t="shared" si="518"/>
        <v>0</v>
      </c>
      <c r="AV178" s="133">
        <f t="shared" si="518"/>
        <v>0</v>
      </c>
      <c r="AW178" s="133">
        <f t="shared" si="518"/>
        <v>0</v>
      </c>
      <c r="AX178" s="133">
        <f t="shared" si="518"/>
        <v>0</v>
      </c>
      <c r="AY178" s="133">
        <f t="shared" si="518"/>
        <v>14</v>
      </c>
      <c r="AZ178" s="133">
        <f t="shared" si="518"/>
        <v>276312.96000000002</v>
      </c>
      <c r="BA178" s="133">
        <f t="shared" si="518"/>
        <v>11</v>
      </c>
      <c r="BB178" s="133">
        <f t="shared" si="518"/>
        <v>329799.25439999998</v>
      </c>
      <c r="BC178" s="133">
        <f t="shared" si="518"/>
        <v>0</v>
      </c>
      <c r="BD178" s="133">
        <f t="shared" si="518"/>
        <v>0</v>
      </c>
      <c r="BE178" s="133">
        <f t="shared" si="518"/>
        <v>0</v>
      </c>
      <c r="BF178" s="133">
        <f t="shared" si="518"/>
        <v>0</v>
      </c>
      <c r="BG178" s="133">
        <f t="shared" si="518"/>
        <v>5</v>
      </c>
      <c r="BH178" s="133">
        <f t="shared" si="518"/>
        <v>118419.84</v>
      </c>
      <c r="BI178" s="133">
        <f t="shared" si="518"/>
        <v>9</v>
      </c>
      <c r="BJ178" s="133">
        <f t="shared" si="518"/>
        <v>213155.712</v>
      </c>
      <c r="BK178" s="133">
        <f t="shared" si="518"/>
        <v>0</v>
      </c>
      <c r="BL178" s="133">
        <f t="shared" si="518"/>
        <v>0</v>
      </c>
      <c r="BM178" s="133">
        <f t="shared" si="518"/>
        <v>10</v>
      </c>
      <c r="BN178" s="133">
        <f t="shared" si="518"/>
        <v>645388.12800000003</v>
      </c>
      <c r="BO178" s="133">
        <f t="shared" si="518"/>
        <v>0</v>
      </c>
      <c r="BP178" s="133">
        <f t="shared" si="518"/>
        <v>0</v>
      </c>
      <c r="BQ178" s="133">
        <f t="shared" si="518"/>
        <v>6</v>
      </c>
      <c r="BR178" s="133">
        <f t="shared" si="518"/>
        <v>142103.80799999999</v>
      </c>
      <c r="BS178" s="133">
        <f t="shared" si="518"/>
        <v>0</v>
      </c>
      <c r="BT178" s="133">
        <f t="shared" si="518"/>
        <v>0</v>
      </c>
      <c r="BU178" s="133">
        <f t="shared" si="518"/>
        <v>0</v>
      </c>
      <c r="BV178" s="133">
        <f t="shared" si="518"/>
        <v>0</v>
      </c>
      <c r="BW178" s="133">
        <f t="shared" si="518"/>
        <v>0</v>
      </c>
      <c r="BX178" s="133">
        <f t="shared" si="518"/>
        <v>0</v>
      </c>
      <c r="BY178" s="117">
        <f>SUM(BY179:BY184)</f>
        <v>2</v>
      </c>
      <c r="BZ178" s="133">
        <f t="shared" ref="BZ178:CN178" si="519">SUM(BZ179:BZ184)</f>
        <v>47367.936000000002</v>
      </c>
      <c r="CA178" s="133">
        <f t="shared" si="519"/>
        <v>0</v>
      </c>
      <c r="CB178" s="133">
        <f t="shared" si="519"/>
        <v>0</v>
      </c>
      <c r="CC178" s="133">
        <f t="shared" si="519"/>
        <v>15</v>
      </c>
      <c r="CD178" s="133">
        <f t="shared" si="519"/>
        <v>543462.48</v>
      </c>
      <c r="CE178" s="133">
        <f t="shared" si="519"/>
        <v>0</v>
      </c>
      <c r="CF178" s="133">
        <f t="shared" si="519"/>
        <v>0</v>
      </c>
      <c r="CG178" s="133">
        <f t="shared" si="519"/>
        <v>2</v>
      </c>
      <c r="CH178" s="133">
        <f t="shared" si="519"/>
        <v>39473.279999999999</v>
      </c>
      <c r="CI178" s="133">
        <f t="shared" si="519"/>
        <v>0</v>
      </c>
      <c r="CJ178" s="133">
        <f t="shared" si="519"/>
        <v>0</v>
      </c>
      <c r="CK178" s="133">
        <f t="shared" si="519"/>
        <v>0</v>
      </c>
      <c r="CL178" s="133">
        <f t="shared" si="519"/>
        <v>0</v>
      </c>
      <c r="CM178" s="133">
        <f t="shared" si="519"/>
        <v>105</v>
      </c>
      <c r="CN178" s="133">
        <f t="shared" si="519"/>
        <v>3001364.9424000001</v>
      </c>
      <c r="CO178" s="133">
        <v>220</v>
      </c>
      <c r="CP178" s="134">
        <v>11929417.315199999</v>
      </c>
      <c r="CQ178" s="117">
        <v>325</v>
      </c>
      <c r="CR178" s="117">
        <v>14930782.257599998</v>
      </c>
      <c r="CS178" s="3"/>
    </row>
    <row r="179" spans="1:97" s="3" customFormat="1" ht="45" customHeight="1" x14ac:dyDescent="0.25">
      <c r="A179" s="121"/>
      <c r="B179" s="121">
        <v>140</v>
      </c>
      <c r="C179" s="122" t="s">
        <v>404</v>
      </c>
      <c r="D179" s="156" t="s">
        <v>405</v>
      </c>
      <c r="E179" s="84">
        <v>17622</v>
      </c>
      <c r="F179" s="85">
        <v>0.8</v>
      </c>
      <c r="G179" s="86"/>
      <c r="H179" s="87">
        <v>1</v>
      </c>
      <c r="I179" s="88">
        <v>1.4</v>
      </c>
      <c r="J179" s="88">
        <v>1.68</v>
      </c>
      <c r="K179" s="88">
        <v>2.23</v>
      </c>
      <c r="L179" s="89">
        <v>2.57</v>
      </c>
      <c r="M179" s="90">
        <v>10</v>
      </c>
      <c r="N179" s="71">
        <f t="shared" ref="N179:N184" si="520">SUM(M179*$E179*$F179*$H179*$I179*$N$9)</f>
        <v>197366.39999999999</v>
      </c>
      <c r="O179" s="91"/>
      <c r="P179" s="71">
        <f t="shared" ref="P179:P184" si="521">SUM(O179*$E179*$F179*$H179*$I179*$P$9)</f>
        <v>0</v>
      </c>
      <c r="Q179" s="71"/>
      <c r="R179" s="71">
        <f t="shared" ref="R179:R184" si="522">SUM(Q179*$E179*$F179*$H179*$I179*$R$9)</f>
        <v>0</v>
      </c>
      <c r="S179" s="91"/>
      <c r="T179" s="71">
        <f t="shared" ref="T179:T184" si="523">SUM(S179*$E179*$F179*$H179*$I179*$T$9)</f>
        <v>0</v>
      </c>
      <c r="U179" s="91"/>
      <c r="V179" s="71">
        <f t="shared" ref="V179:V184" si="524">SUM(U179*$E179*$F179*$H179*$I179*$V$9)</f>
        <v>0</v>
      </c>
      <c r="W179" s="91"/>
      <c r="X179" s="71"/>
      <c r="Y179" s="91">
        <v>0</v>
      </c>
      <c r="Z179" s="71">
        <f t="shared" ref="Z179:Z184" si="525">SUM(Y179*$E179*$F179*$H179*$I179*$Z$9)</f>
        <v>0</v>
      </c>
      <c r="AA179" s="71">
        <v>20</v>
      </c>
      <c r="AB179" s="71">
        <f t="shared" ref="AB179:AB184" si="526">SUM(AA179*$E179*$F179*$H179*$I179*$AB$9)</f>
        <v>394732.79999999999</v>
      </c>
      <c r="AC179" s="71">
        <v>0</v>
      </c>
      <c r="AD179" s="71">
        <f t="shared" ref="AD179:AD184" si="527">SUM(AC179*$E179*$F179*$H179*$J179*$AD$9)</f>
        <v>0</v>
      </c>
      <c r="AE179" s="130"/>
      <c r="AF179" s="71">
        <f t="shared" ref="AF179:AF184" si="528">SUM(AE179*$E179*$F179*$H179*$J179*$AF$9)</f>
        <v>0</v>
      </c>
      <c r="AG179" s="71"/>
      <c r="AH179" s="71">
        <f t="shared" ref="AH179:AH184" si="529">SUM(AG179*$E179*$F179*$H179*$I179*$AH$9)</f>
        <v>0</v>
      </c>
      <c r="AI179" s="91"/>
      <c r="AJ179" s="71">
        <f t="shared" ref="AJ179:AJ184" si="530">SUM(AI179*$E179*$F179*$H179*$I179*$AJ$9)</f>
        <v>0</v>
      </c>
      <c r="AK179" s="91"/>
      <c r="AL179" s="71"/>
      <c r="AM179" s="91"/>
      <c r="AN179" s="71">
        <f t="shared" ref="AN179:AN184" si="531">SUM(AM179*$E179*$F179*$H179*$I179*$AN$9)</f>
        <v>0</v>
      </c>
      <c r="AO179" s="91"/>
      <c r="AP179" s="71">
        <f t="shared" ref="AP179:AP184" si="532">SUM(AO179*$E179*$F179*$H179*$I179*$AP$9)</f>
        <v>0</v>
      </c>
      <c r="AQ179" s="71"/>
      <c r="AR179" s="71">
        <f t="shared" ref="AR179:AR184" si="533">SUM(AQ179*$E179*$F179*$H179*$I179*$AR$9)</f>
        <v>0</v>
      </c>
      <c r="AS179" s="91"/>
      <c r="AT179" s="71">
        <f t="shared" ref="AT179:AT184" si="534">SUM(AS179*$E179*$F179*$H179*$I179*$AT$9)</f>
        <v>0</v>
      </c>
      <c r="AU179" s="91"/>
      <c r="AV179" s="71">
        <f t="shared" ref="AV179:AV184" si="535">SUM(AU179*$E179*$F179*$H179*$I179*$AV$9)</f>
        <v>0</v>
      </c>
      <c r="AW179" s="71"/>
      <c r="AX179" s="71">
        <f t="shared" ref="AX179:AX184" si="536">SUM(AW179*$E179*$F179*$H179*$I179*$AX$9)</f>
        <v>0</v>
      </c>
      <c r="AY179" s="71">
        <v>14</v>
      </c>
      <c r="AZ179" s="71">
        <f t="shared" ref="AZ179:AZ184" si="537">SUM(AY179*$E179*$F179*$H179*$I179*$AZ$9)</f>
        <v>276312.96000000002</v>
      </c>
      <c r="BA179" s="71">
        <v>9</v>
      </c>
      <c r="BB179" s="71">
        <f t="shared" ref="BB179:BB184" si="538">SUM(BA179*$E179*$F179*$H179*$J179*$BB$9)</f>
        <v>213155.712</v>
      </c>
      <c r="BC179" s="138"/>
      <c r="BD179" s="71">
        <f t="shared" ref="BD179:BD184" si="539">SUM(BC179*$E179*$F179*$H179*$J179*$BD$9)</f>
        <v>0</v>
      </c>
      <c r="BE179" s="71"/>
      <c r="BF179" s="71">
        <f t="shared" ref="BF179:BF184" si="540">SUM(BE179*$E179*$F179*$H179*$J179*$BF$9)</f>
        <v>0</v>
      </c>
      <c r="BG179" s="130">
        <v>5</v>
      </c>
      <c r="BH179" s="71">
        <f t="shared" ref="BH179:BH184" si="541">SUM(BG179*$E179*$F179*$H179*$J179*$BH$9)</f>
        <v>118419.84</v>
      </c>
      <c r="BI179" s="71">
        <v>9</v>
      </c>
      <c r="BJ179" s="71">
        <f t="shared" ref="BJ179:BJ184" si="542">SUM(BI179*$E179*$F179*$H179*$J179*$BJ$9)</f>
        <v>213155.712</v>
      </c>
      <c r="BK179" s="131"/>
      <c r="BL179" s="71"/>
      <c r="BM179" s="93"/>
      <c r="BN179" s="71">
        <f t="shared" ref="BN179:BN184" si="543">SUM(BM179*$E179*$F179*$H179*$J179*$BN$9)</f>
        <v>0</v>
      </c>
      <c r="BO179" s="91"/>
      <c r="BP179" s="71">
        <f t="shared" ref="BP179:BP184" si="544">SUM(BO179*$E179*$F179*$H179*$J179*$BP$9)</f>
        <v>0</v>
      </c>
      <c r="BQ179" s="71">
        <v>6</v>
      </c>
      <c r="BR179" s="71">
        <f t="shared" ref="BR179:BR184" si="545">SUM(BQ179*$E179*$F179*$H179*$J179*$BR$9)</f>
        <v>142103.80799999999</v>
      </c>
      <c r="BS179" s="91"/>
      <c r="BT179" s="71">
        <f t="shared" ref="BT179:BT184" si="546">SUM(BS179*$E179*$F179*$H179*$J179*$BT$9)</f>
        <v>0</v>
      </c>
      <c r="BU179" s="91"/>
      <c r="BV179" s="71">
        <f t="shared" ref="BV179:BV184" si="547">SUM(BU179*$E179*$F179*$H179*$J179*$BV$9)</f>
        <v>0</v>
      </c>
      <c r="BW179" s="91"/>
      <c r="BX179" s="71">
        <f t="shared" ref="BX179:BX184" si="548">(BW179*$E179*$F179*$H179*$J179*BX$9)</f>
        <v>0</v>
      </c>
      <c r="BY179" s="71">
        <v>2</v>
      </c>
      <c r="BZ179" s="71">
        <f>(BY179*$E179*$F179*$H179*$J179*BZ$9)</f>
        <v>47367.936000000002</v>
      </c>
      <c r="CA179" s="93"/>
      <c r="CB179" s="71">
        <f t="shared" ref="CB179:CB184" si="549">(CA179*$E179*$F179*$H179*$K179*CB$9)</f>
        <v>0</v>
      </c>
      <c r="CC179" s="130">
        <v>15</v>
      </c>
      <c r="CD179" s="71">
        <f>(CC179*$E179*$F179*$H179*$L179*CD$9)</f>
        <v>543462.48</v>
      </c>
      <c r="CE179" s="71"/>
      <c r="CF179" s="71">
        <f t="shared" ref="CF179:CF184" si="550">(CE179*$E179*$F179*$H179*$J179*CF$9)</f>
        <v>0</v>
      </c>
      <c r="CG179" s="71">
        <v>2</v>
      </c>
      <c r="CH179" s="71">
        <f>(CG179*$E179*$F179*$H179*$I179*CH$9)</f>
        <v>39473.279999999999</v>
      </c>
      <c r="CI179" s="94"/>
      <c r="CJ179" s="94"/>
      <c r="CK179" s="94"/>
      <c r="CL179" s="94"/>
      <c r="CM179" s="95">
        <f t="shared" ref="CM179:CN184" si="551">SUM(O179+M179+Q179+S179+Y179+W179+U179+AC179+AA179+AE179+BA179+BE179+AG179+AO179+AQ179+BO179+BQ179+BM179+BS179+BU179+BI179+AI179+AK179+AM179+BC179+BG179+AS179+AU179+AW179+AY179+BK179+BW179+BY179+CA179+CC179+CE179+CK179+CG179)</f>
        <v>92</v>
      </c>
      <c r="CN179" s="95">
        <f t="shared" si="551"/>
        <v>2185550.9279999998</v>
      </c>
      <c r="CO179" s="71">
        <v>31</v>
      </c>
      <c r="CP179" s="72">
        <v>627625.152</v>
      </c>
      <c r="CQ179" s="96">
        <v>123</v>
      </c>
      <c r="CR179" s="96">
        <v>2813176.08</v>
      </c>
    </row>
    <row r="180" spans="1:97" s="3" customFormat="1" ht="30" customHeight="1" x14ac:dyDescent="0.25">
      <c r="A180" s="121"/>
      <c r="B180" s="121">
        <v>141</v>
      </c>
      <c r="C180" s="122" t="s">
        <v>406</v>
      </c>
      <c r="D180" s="158" t="s">
        <v>407</v>
      </c>
      <c r="E180" s="84">
        <v>17622</v>
      </c>
      <c r="F180" s="85">
        <v>2.1800000000000002</v>
      </c>
      <c r="G180" s="86"/>
      <c r="H180" s="87">
        <v>1</v>
      </c>
      <c r="I180" s="88">
        <v>1.4</v>
      </c>
      <c r="J180" s="88">
        <v>1.68</v>
      </c>
      <c r="K180" s="88">
        <v>2.23</v>
      </c>
      <c r="L180" s="89">
        <v>2.57</v>
      </c>
      <c r="M180" s="90">
        <v>1</v>
      </c>
      <c r="N180" s="71">
        <f t="shared" si="520"/>
        <v>53782.344000000005</v>
      </c>
      <c r="O180" s="91">
        <v>0</v>
      </c>
      <c r="P180" s="71">
        <f t="shared" si="521"/>
        <v>0</v>
      </c>
      <c r="Q180" s="71">
        <v>0</v>
      </c>
      <c r="R180" s="71">
        <f t="shared" si="522"/>
        <v>0</v>
      </c>
      <c r="S180" s="91">
        <v>0</v>
      </c>
      <c r="T180" s="71">
        <f t="shared" si="523"/>
        <v>0</v>
      </c>
      <c r="U180" s="91">
        <v>0</v>
      </c>
      <c r="V180" s="71">
        <f t="shared" si="524"/>
        <v>0</v>
      </c>
      <c r="W180" s="91"/>
      <c r="X180" s="71"/>
      <c r="Y180" s="91">
        <v>0</v>
      </c>
      <c r="Z180" s="71">
        <f t="shared" si="525"/>
        <v>0</v>
      </c>
      <c r="AA180" s="71"/>
      <c r="AB180" s="71">
        <f t="shared" si="526"/>
        <v>0</v>
      </c>
      <c r="AC180" s="71">
        <v>0</v>
      </c>
      <c r="AD180" s="71">
        <f t="shared" si="527"/>
        <v>0</v>
      </c>
      <c r="AE180" s="71">
        <v>0</v>
      </c>
      <c r="AF180" s="71">
        <f t="shared" si="528"/>
        <v>0</v>
      </c>
      <c r="AG180" s="71"/>
      <c r="AH180" s="71">
        <f t="shared" si="529"/>
        <v>0</v>
      </c>
      <c r="AI180" s="91">
        <v>0</v>
      </c>
      <c r="AJ180" s="71">
        <f t="shared" si="530"/>
        <v>0</v>
      </c>
      <c r="AK180" s="91"/>
      <c r="AL180" s="71"/>
      <c r="AM180" s="91"/>
      <c r="AN180" s="71">
        <f t="shared" si="531"/>
        <v>0</v>
      </c>
      <c r="AO180" s="91">
        <v>0</v>
      </c>
      <c r="AP180" s="71">
        <f t="shared" si="532"/>
        <v>0</v>
      </c>
      <c r="AQ180" s="71">
        <v>0</v>
      </c>
      <c r="AR180" s="71">
        <f t="shared" si="533"/>
        <v>0</v>
      </c>
      <c r="AS180" s="91">
        <v>0</v>
      </c>
      <c r="AT180" s="71">
        <f t="shared" si="534"/>
        <v>0</v>
      </c>
      <c r="AU180" s="91">
        <v>0</v>
      </c>
      <c r="AV180" s="71">
        <f t="shared" si="535"/>
        <v>0</v>
      </c>
      <c r="AW180" s="91">
        <v>0</v>
      </c>
      <c r="AX180" s="71">
        <f t="shared" si="536"/>
        <v>0</v>
      </c>
      <c r="AY180" s="91">
        <v>0</v>
      </c>
      <c r="AZ180" s="71">
        <f t="shared" si="537"/>
        <v>0</v>
      </c>
      <c r="BA180" s="71">
        <v>0</v>
      </c>
      <c r="BB180" s="71">
        <f t="shared" si="538"/>
        <v>0</v>
      </c>
      <c r="BC180" s="138"/>
      <c r="BD180" s="71">
        <f t="shared" si="539"/>
        <v>0</v>
      </c>
      <c r="BE180" s="71">
        <v>0</v>
      </c>
      <c r="BF180" s="71">
        <f t="shared" si="540"/>
        <v>0</v>
      </c>
      <c r="BG180" s="91">
        <v>0</v>
      </c>
      <c r="BH180" s="71">
        <f t="shared" si="541"/>
        <v>0</v>
      </c>
      <c r="BI180" s="91">
        <v>0</v>
      </c>
      <c r="BJ180" s="71">
        <f t="shared" si="542"/>
        <v>0</v>
      </c>
      <c r="BK180" s="92"/>
      <c r="BL180" s="71"/>
      <c r="BM180" s="71">
        <v>10</v>
      </c>
      <c r="BN180" s="71">
        <f t="shared" si="543"/>
        <v>645388.12800000003</v>
      </c>
      <c r="BO180" s="91">
        <v>0</v>
      </c>
      <c r="BP180" s="71">
        <f t="shared" si="544"/>
        <v>0</v>
      </c>
      <c r="BQ180" s="71"/>
      <c r="BR180" s="71">
        <f t="shared" si="545"/>
        <v>0</v>
      </c>
      <c r="BS180" s="91">
        <v>0</v>
      </c>
      <c r="BT180" s="71">
        <f t="shared" si="546"/>
        <v>0</v>
      </c>
      <c r="BU180" s="91"/>
      <c r="BV180" s="71">
        <f t="shared" si="547"/>
        <v>0</v>
      </c>
      <c r="BW180" s="91"/>
      <c r="BX180" s="71">
        <f t="shared" si="548"/>
        <v>0</v>
      </c>
      <c r="BY180" s="71"/>
      <c r="BZ180" s="71">
        <f t="shared" ref="BZ180:BZ184" si="552">(BY180*$E180*$F180*$H180*$J180*BZ$9)</f>
        <v>0</v>
      </c>
      <c r="CA180" s="91">
        <v>0</v>
      </c>
      <c r="CB180" s="71">
        <f t="shared" si="549"/>
        <v>0</v>
      </c>
      <c r="CC180" s="91">
        <v>0</v>
      </c>
      <c r="CD180" s="71">
        <f t="shared" ref="CD180:CD184" si="553">(CC180*$E180*$F180*$H180*$L180*CD$9)</f>
        <v>0</v>
      </c>
      <c r="CE180" s="71"/>
      <c r="CF180" s="71">
        <f t="shared" si="550"/>
        <v>0</v>
      </c>
      <c r="CG180" s="94"/>
      <c r="CH180" s="71">
        <f t="shared" ref="CH180:CH184" si="554">(CG180*$E180*$F180*$H180*$I180*CH$9)</f>
        <v>0</v>
      </c>
      <c r="CI180" s="94"/>
      <c r="CJ180" s="94"/>
      <c r="CK180" s="94"/>
      <c r="CL180" s="94"/>
      <c r="CM180" s="95">
        <f t="shared" si="551"/>
        <v>11</v>
      </c>
      <c r="CN180" s="95">
        <f t="shared" si="551"/>
        <v>699170.47200000007</v>
      </c>
      <c r="CO180" s="71">
        <v>55</v>
      </c>
      <c r="CP180" s="72">
        <v>3173158.2960000001</v>
      </c>
      <c r="CQ180" s="96">
        <v>66</v>
      </c>
      <c r="CR180" s="96">
        <v>3872328.7680000002</v>
      </c>
    </row>
    <row r="181" spans="1:97" s="3" customFormat="1" ht="30" customHeight="1" x14ac:dyDescent="0.25">
      <c r="A181" s="121"/>
      <c r="B181" s="121">
        <v>142</v>
      </c>
      <c r="C181" s="122" t="s">
        <v>408</v>
      </c>
      <c r="D181" s="158" t="s">
        <v>409</v>
      </c>
      <c r="E181" s="84">
        <v>17622</v>
      </c>
      <c r="F181" s="85">
        <v>2.58</v>
      </c>
      <c r="G181" s="86"/>
      <c r="H181" s="87">
        <v>1</v>
      </c>
      <c r="I181" s="88">
        <v>1.4</v>
      </c>
      <c r="J181" s="88">
        <v>1.68</v>
      </c>
      <c r="K181" s="88">
        <v>2.23</v>
      </c>
      <c r="L181" s="89">
        <v>2.57</v>
      </c>
      <c r="M181" s="90">
        <v>0</v>
      </c>
      <c r="N181" s="71">
        <f t="shared" si="520"/>
        <v>0</v>
      </c>
      <c r="O181" s="91">
        <v>0</v>
      </c>
      <c r="P181" s="71">
        <f t="shared" si="521"/>
        <v>0</v>
      </c>
      <c r="Q181" s="71">
        <v>0</v>
      </c>
      <c r="R181" s="71">
        <f t="shared" si="522"/>
        <v>0</v>
      </c>
      <c r="S181" s="91">
        <v>0</v>
      </c>
      <c r="T181" s="71">
        <f t="shared" si="523"/>
        <v>0</v>
      </c>
      <c r="U181" s="91">
        <v>0</v>
      </c>
      <c r="V181" s="71">
        <f t="shared" si="524"/>
        <v>0</v>
      </c>
      <c r="W181" s="91"/>
      <c r="X181" s="71"/>
      <c r="Y181" s="91"/>
      <c r="Z181" s="71">
        <f t="shared" si="525"/>
        <v>0</v>
      </c>
      <c r="AA181" s="71"/>
      <c r="AB181" s="71">
        <f t="shared" si="526"/>
        <v>0</v>
      </c>
      <c r="AC181" s="71">
        <v>0</v>
      </c>
      <c r="AD181" s="71">
        <f t="shared" si="527"/>
        <v>0</v>
      </c>
      <c r="AE181" s="71">
        <v>0</v>
      </c>
      <c r="AF181" s="71">
        <f t="shared" si="528"/>
        <v>0</v>
      </c>
      <c r="AG181" s="71"/>
      <c r="AH181" s="71">
        <f t="shared" si="529"/>
        <v>0</v>
      </c>
      <c r="AI181" s="91">
        <v>0</v>
      </c>
      <c r="AJ181" s="71">
        <f t="shared" si="530"/>
        <v>0</v>
      </c>
      <c r="AK181" s="91"/>
      <c r="AL181" s="71"/>
      <c r="AM181" s="91"/>
      <c r="AN181" s="71">
        <f t="shared" si="531"/>
        <v>0</v>
      </c>
      <c r="AO181" s="91">
        <v>0</v>
      </c>
      <c r="AP181" s="71">
        <f t="shared" si="532"/>
        <v>0</v>
      </c>
      <c r="AQ181" s="71">
        <v>0</v>
      </c>
      <c r="AR181" s="71">
        <f t="shared" si="533"/>
        <v>0</v>
      </c>
      <c r="AS181" s="91">
        <v>0</v>
      </c>
      <c r="AT181" s="71">
        <f t="shared" si="534"/>
        <v>0</v>
      </c>
      <c r="AU181" s="91">
        <v>0</v>
      </c>
      <c r="AV181" s="71">
        <f t="shared" si="535"/>
        <v>0</v>
      </c>
      <c r="AW181" s="91">
        <v>0</v>
      </c>
      <c r="AX181" s="71">
        <f t="shared" si="536"/>
        <v>0</v>
      </c>
      <c r="AY181" s="91">
        <v>0</v>
      </c>
      <c r="AZ181" s="71">
        <f t="shared" si="537"/>
        <v>0</v>
      </c>
      <c r="BA181" s="71">
        <v>0</v>
      </c>
      <c r="BB181" s="71">
        <f t="shared" si="538"/>
        <v>0</v>
      </c>
      <c r="BC181" s="138"/>
      <c r="BD181" s="71">
        <f t="shared" si="539"/>
        <v>0</v>
      </c>
      <c r="BE181" s="71">
        <v>0</v>
      </c>
      <c r="BF181" s="71">
        <f t="shared" si="540"/>
        <v>0</v>
      </c>
      <c r="BG181" s="91">
        <v>0</v>
      </c>
      <c r="BH181" s="71">
        <f t="shared" si="541"/>
        <v>0</v>
      </c>
      <c r="BI181" s="91">
        <v>0</v>
      </c>
      <c r="BJ181" s="71">
        <f t="shared" si="542"/>
        <v>0</v>
      </c>
      <c r="BK181" s="92"/>
      <c r="BL181" s="71"/>
      <c r="BM181" s="91">
        <v>0</v>
      </c>
      <c r="BN181" s="71">
        <f t="shared" si="543"/>
        <v>0</v>
      </c>
      <c r="BO181" s="91">
        <v>0</v>
      </c>
      <c r="BP181" s="71">
        <f t="shared" si="544"/>
        <v>0</v>
      </c>
      <c r="BQ181" s="71">
        <v>0</v>
      </c>
      <c r="BR181" s="71">
        <f t="shared" si="545"/>
        <v>0</v>
      </c>
      <c r="BS181" s="91">
        <v>0</v>
      </c>
      <c r="BT181" s="71">
        <f t="shared" si="546"/>
        <v>0</v>
      </c>
      <c r="BU181" s="91"/>
      <c r="BV181" s="71">
        <f t="shared" si="547"/>
        <v>0</v>
      </c>
      <c r="BW181" s="91"/>
      <c r="BX181" s="71">
        <f t="shared" si="548"/>
        <v>0</v>
      </c>
      <c r="BY181" s="71"/>
      <c r="BZ181" s="71">
        <f t="shared" si="552"/>
        <v>0</v>
      </c>
      <c r="CA181" s="91">
        <v>0</v>
      </c>
      <c r="CB181" s="71">
        <f t="shared" si="549"/>
        <v>0</v>
      </c>
      <c r="CC181" s="91">
        <v>0</v>
      </c>
      <c r="CD181" s="71">
        <f t="shared" si="553"/>
        <v>0</v>
      </c>
      <c r="CE181" s="71"/>
      <c r="CF181" s="71">
        <f t="shared" si="550"/>
        <v>0</v>
      </c>
      <c r="CG181" s="94"/>
      <c r="CH181" s="71">
        <f t="shared" si="554"/>
        <v>0</v>
      </c>
      <c r="CI181" s="94"/>
      <c r="CJ181" s="94"/>
      <c r="CK181" s="94"/>
      <c r="CL181" s="94"/>
      <c r="CM181" s="95">
        <f t="shared" si="551"/>
        <v>0</v>
      </c>
      <c r="CN181" s="95">
        <f t="shared" si="551"/>
        <v>0</v>
      </c>
      <c r="CO181" s="71">
        <v>104</v>
      </c>
      <c r="CP181" s="72">
        <v>6670589.587199999</v>
      </c>
      <c r="CQ181" s="96">
        <v>104</v>
      </c>
      <c r="CR181" s="96">
        <v>6670589.587199999</v>
      </c>
    </row>
    <row r="182" spans="1:97" s="3" customFormat="1" ht="30" customHeight="1" x14ac:dyDescent="0.25">
      <c r="A182" s="121"/>
      <c r="B182" s="121">
        <v>143</v>
      </c>
      <c r="C182" s="122" t="s">
        <v>410</v>
      </c>
      <c r="D182" s="158" t="s">
        <v>411</v>
      </c>
      <c r="E182" s="84">
        <v>17622</v>
      </c>
      <c r="F182" s="85">
        <v>1.97</v>
      </c>
      <c r="G182" s="86"/>
      <c r="H182" s="87">
        <v>1</v>
      </c>
      <c r="I182" s="88">
        <v>1.4</v>
      </c>
      <c r="J182" s="88">
        <v>1.68</v>
      </c>
      <c r="K182" s="88">
        <v>2.23</v>
      </c>
      <c r="L182" s="89">
        <v>2.57</v>
      </c>
      <c r="M182" s="90">
        <v>0</v>
      </c>
      <c r="N182" s="71">
        <f t="shared" si="520"/>
        <v>0</v>
      </c>
      <c r="O182" s="91">
        <v>0</v>
      </c>
      <c r="P182" s="71">
        <f t="shared" si="521"/>
        <v>0</v>
      </c>
      <c r="Q182" s="71">
        <v>0</v>
      </c>
      <c r="R182" s="71">
        <f t="shared" si="522"/>
        <v>0</v>
      </c>
      <c r="S182" s="91">
        <v>0</v>
      </c>
      <c r="T182" s="71">
        <f t="shared" si="523"/>
        <v>0</v>
      </c>
      <c r="U182" s="91">
        <v>0</v>
      </c>
      <c r="V182" s="71">
        <f t="shared" si="524"/>
        <v>0</v>
      </c>
      <c r="W182" s="91"/>
      <c r="X182" s="71"/>
      <c r="Y182" s="91">
        <v>0</v>
      </c>
      <c r="Z182" s="71">
        <f t="shared" si="525"/>
        <v>0</v>
      </c>
      <c r="AA182" s="71"/>
      <c r="AB182" s="71">
        <f t="shared" si="526"/>
        <v>0</v>
      </c>
      <c r="AC182" s="71">
        <v>0</v>
      </c>
      <c r="AD182" s="71">
        <f t="shared" si="527"/>
        <v>0</v>
      </c>
      <c r="AE182" s="71">
        <v>0</v>
      </c>
      <c r="AF182" s="71">
        <f t="shared" si="528"/>
        <v>0</v>
      </c>
      <c r="AG182" s="71"/>
      <c r="AH182" s="71">
        <f t="shared" si="529"/>
        <v>0</v>
      </c>
      <c r="AI182" s="91">
        <v>0</v>
      </c>
      <c r="AJ182" s="71">
        <f t="shared" si="530"/>
        <v>0</v>
      </c>
      <c r="AK182" s="91"/>
      <c r="AL182" s="71"/>
      <c r="AM182" s="91"/>
      <c r="AN182" s="71">
        <f t="shared" si="531"/>
        <v>0</v>
      </c>
      <c r="AO182" s="91">
        <v>0</v>
      </c>
      <c r="AP182" s="71">
        <f t="shared" si="532"/>
        <v>0</v>
      </c>
      <c r="AQ182" s="71">
        <v>0</v>
      </c>
      <c r="AR182" s="71">
        <f t="shared" si="533"/>
        <v>0</v>
      </c>
      <c r="AS182" s="91">
        <v>0</v>
      </c>
      <c r="AT182" s="71">
        <f t="shared" si="534"/>
        <v>0</v>
      </c>
      <c r="AU182" s="91">
        <v>0</v>
      </c>
      <c r="AV182" s="71">
        <f t="shared" si="535"/>
        <v>0</v>
      </c>
      <c r="AW182" s="91">
        <v>0</v>
      </c>
      <c r="AX182" s="71">
        <f t="shared" si="536"/>
        <v>0</v>
      </c>
      <c r="AY182" s="91">
        <v>0</v>
      </c>
      <c r="AZ182" s="71">
        <f t="shared" si="537"/>
        <v>0</v>
      </c>
      <c r="BA182" s="71">
        <v>2</v>
      </c>
      <c r="BB182" s="71">
        <f t="shared" si="538"/>
        <v>116643.54239999999</v>
      </c>
      <c r="BC182" s="138"/>
      <c r="BD182" s="71">
        <f t="shared" si="539"/>
        <v>0</v>
      </c>
      <c r="BE182" s="71">
        <v>0</v>
      </c>
      <c r="BF182" s="71">
        <f t="shared" si="540"/>
        <v>0</v>
      </c>
      <c r="BG182" s="91">
        <v>0</v>
      </c>
      <c r="BH182" s="71">
        <f t="shared" si="541"/>
        <v>0</v>
      </c>
      <c r="BI182" s="91">
        <v>0</v>
      </c>
      <c r="BJ182" s="71">
        <f t="shared" si="542"/>
        <v>0</v>
      </c>
      <c r="BK182" s="92"/>
      <c r="BL182" s="71"/>
      <c r="BM182" s="91">
        <v>0</v>
      </c>
      <c r="BN182" s="71">
        <f t="shared" si="543"/>
        <v>0</v>
      </c>
      <c r="BO182" s="91">
        <v>0</v>
      </c>
      <c r="BP182" s="71">
        <f t="shared" si="544"/>
        <v>0</v>
      </c>
      <c r="BQ182" s="71">
        <v>0</v>
      </c>
      <c r="BR182" s="71">
        <f t="shared" si="545"/>
        <v>0</v>
      </c>
      <c r="BS182" s="91">
        <v>0</v>
      </c>
      <c r="BT182" s="71">
        <f t="shared" si="546"/>
        <v>0</v>
      </c>
      <c r="BU182" s="91"/>
      <c r="BV182" s="71">
        <f t="shared" si="547"/>
        <v>0</v>
      </c>
      <c r="BW182" s="91"/>
      <c r="BX182" s="71">
        <f t="shared" si="548"/>
        <v>0</v>
      </c>
      <c r="BY182" s="71"/>
      <c r="BZ182" s="71">
        <f t="shared" si="552"/>
        <v>0</v>
      </c>
      <c r="CA182" s="91">
        <v>0</v>
      </c>
      <c r="CB182" s="71">
        <f t="shared" si="549"/>
        <v>0</v>
      </c>
      <c r="CC182" s="91">
        <v>0</v>
      </c>
      <c r="CD182" s="71">
        <f t="shared" si="553"/>
        <v>0</v>
      </c>
      <c r="CE182" s="71"/>
      <c r="CF182" s="71">
        <f t="shared" si="550"/>
        <v>0</v>
      </c>
      <c r="CG182" s="94"/>
      <c r="CH182" s="71">
        <f t="shared" si="554"/>
        <v>0</v>
      </c>
      <c r="CI182" s="94"/>
      <c r="CJ182" s="94"/>
      <c r="CK182" s="94"/>
      <c r="CL182" s="94"/>
      <c r="CM182" s="95">
        <f t="shared" si="551"/>
        <v>2</v>
      </c>
      <c r="CN182" s="95">
        <f t="shared" si="551"/>
        <v>116643.54239999999</v>
      </c>
      <c r="CO182" s="71">
        <v>30</v>
      </c>
      <c r="CP182" s="72">
        <v>1458044.2799999998</v>
      </c>
      <c r="CQ182" s="96">
        <v>32</v>
      </c>
      <c r="CR182" s="96">
        <v>1574687.8223999997</v>
      </c>
    </row>
    <row r="183" spans="1:97" s="3" customFormat="1" ht="30" customHeight="1" x14ac:dyDescent="0.25">
      <c r="A183" s="121"/>
      <c r="B183" s="121">
        <v>144</v>
      </c>
      <c r="C183" s="122" t="s">
        <v>412</v>
      </c>
      <c r="D183" s="158" t="s">
        <v>413</v>
      </c>
      <c r="E183" s="84">
        <v>17622</v>
      </c>
      <c r="F183" s="85">
        <v>2.04</v>
      </c>
      <c r="G183" s="86"/>
      <c r="H183" s="87">
        <v>1</v>
      </c>
      <c r="I183" s="88">
        <v>1.4</v>
      </c>
      <c r="J183" s="88">
        <v>1.68</v>
      </c>
      <c r="K183" s="88">
        <v>2.23</v>
      </c>
      <c r="L183" s="89">
        <v>2.57</v>
      </c>
      <c r="M183" s="97">
        <v>0</v>
      </c>
      <c r="N183" s="71">
        <f t="shared" si="520"/>
        <v>0</v>
      </c>
      <c r="O183" s="91">
        <v>0</v>
      </c>
      <c r="P183" s="71">
        <f t="shared" si="521"/>
        <v>0</v>
      </c>
      <c r="Q183" s="71">
        <v>0</v>
      </c>
      <c r="R183" s="71">
        <f t="shared" si="522"/>
        <v>0</v>
      </c>
      <c r="S183" s="91">
        <v>0</v>
      </c>
      <c r="T183" s="71">
        <f t="shared" si="523"/>
        <v>0</v>
      </c>
      <c r="U183" s="91">
        <v>0</v>
      </c>
      <c r="V183" s="71">
        <f t="shared" si="524"/>
        <v>0</v>
      </c>
      <c r="W183" s="91"/>
      <c r="X183" s="71"/>
      <c r="Y183" s="91"/>
      <c r="Z183" s="71">
        <f t="shared" si="525"/>
        <v>0</v>
      </c>
      <c r="AA183" s="71"/>
      <c r="AB183" s="71">
        <f t="shared" si="526"/>
        <v>0</v>
      </c>
      <c r="AC183" s="71"/>
      <c r="AD183" s="71">
        <f t="shared" si="527"/>
        <v>0</v>
      </c>
      <c r="AE183" s="71">
        <v>0</v>
      </c>
      <c r="AF183" s="71">
        <f t="shared" si="528"/>
        <v>0</v>
      </c>
      <c r="AG183" s="71"/>
      <c r="AH183" s="71">
        <f t="shared" si="529"/>
        <v>0</v>
      </c>
      <c r="AI183" s="91">
        <v>0</v>
      </c>
      <c r="AJ183" s="71">
        <f t="shared" si="530"/>
        <v>0</v>
      </c>
      <c r="AK183" s="91"/>
      <c r="AL183" s="71"/>
      <c r="AM183" s="91"/>
      <c r="AN183" s="71">
        <f t="shared" si="531"/>
        <v>0</v>
      </c>
      <c r="AO183" s="91">
        <v>0</v>
      </c>
      <c r="AP183" s="71">
        <f t="shared" si="532"/>
        <v>0</v>
      </c>
      <c r="AQ183" s="71">
        <v>0</v>
      </c>
      <c r="AR183" s="71">
        <f t="shared" si="533"/>
        <v>0</v>
      </c>
      <c r="AS183" s="91">
        <v>0</v>
      </c>
      <c r="AT183" s="71">
        <f t="shared" si="534"/>
        <v>0</v>
      </c>
      <c r="AU183" s="91">
        <v>0</v>
      </c>
      <c r="AV183" s="71">
        <f t="shared" si="535"/>
        <v>0</v>
      </c>
      <c r="AW183" s="91">
        <v>0</v>
      </c>
      <c r="AX183" s="71">
        <f t="shared" si="536"/>
        <v>0</v>
      </c>
      <c r="AY183" s="91">
        <v>0</v>
      </c>
      <c r="AZ183" s="71">
        <f t="shared" si="537"/>
        <v>0</v>
      </c>
      <c r="BA183" s="71"/>
      <c r="BB183" s="71">
        <f t="shared" si="538"/>
        <v>0</v>
      </c>
      <c r="BC183" s="138"/>
      <c r="BD183" s="71">
        <f t="shared" si="539"/>
        <v>0</v>
      </c>
      <c r="BE183" s="71">
        <v>0</v>
      </c>
      <c r="BF183" s="71">
        <f t="shared" si="540"/>
        <v>0</v>
      </c>
      <c r="BG183" s="91">
        <v>0</v>
      </c>
      <c r="BH183" s="71">
        <f t="shared" si="541"/>
        <v>0</v>
      </c>
      <c r="BI183" s="91">
        <v>0</v>
      </c>
      <c r="BJ183" s="71">
        <f t="shared" si="542"/>
        <v>0</v>
      </c>
      <c r="BK183" s="92"/>
      <c r="BL183" s="71"/>
      <c r="BM183" s="91">
        <v>0</v>
      </c>
      <c r="BN183" s="71">
        <f t="shared" si="543"/>
        <v>0</v>
      </c>
      <c r="BO183" s="91">
        <v>0</v>
      </c>
      <c r="BP183" s="71">
        <f t="shared" si="544"/>
        <v>0</v>
      </c>
      <c r="BQ183" s="71">
        <v>0</v>
      </c>
      <c r="BR183" s="71">
        <f t="shared" si="545"/>
        <v>0</v>
      </c>
      <c r="BS183" s="91">
        <v>0</v>
      </c>
      <c r="BT183" s="71">
        <f t="shared" si="546"/>
        <v>0</v>
      </c>
      <c r="BU183" s="91"/>
      <c r="BV183" s="71">
        <f t="shared" si="547"/>
        <v>0</v>
      </c>
      <c r="BW183" s="91"/>
      <c r="BX183" s="71">
        <f t="shared" si="548"/>
        <v>0</v>
      </c>
      <c r="BY183" s="71"/>
      <c r="BZ183" s="71">
        <f t="shared" si="552"/>
        <v>0</v>
      </c>
      <c r="CA183" s="91">
        <v>0</v>
      </c>
      <c r="CB183" s="71">
        <f t="shared" si="549"/>
        <v>0</v>
      </c>
      <c r="CC183" s="91">
        <v>0</v>
      </c>
      <c r="CD183" s="71">
        <f t="shared" si="553"/>
        <v>0</v>
      </c>
      <c r="CE183" s="71"/>
      <c r="CF183" s="71">
        <f t="shared" si="550"/>
        <v>0</v>
      </c>
      <c r="CG183" s="94"/>
      <c r="CH183" s="71">
        <f t="shared" si="554"/>
        <v>0</v>
      </c>
      <c r="CI183" s="94"/>
      <c r="CJ183" s="94"/>
      <c r="CK183" s="94"/>
      <c r="CL183" s="94"/>
      <c r="CM183" s="95">
        <f t="shared" si="551"/>
        <v>0</v>
      </c>
      <c r="CN183" s="95">
        <f t="shared" si="551"/>
        <v>0</v>
      </c>
      <c r="CO183" s="71">
        <v>0</v>
      </c>
      <c r="CP183" s="72">
        <v>0</v>
      </c>
      <c r="CQ183" s="96">
        <v>0</v>
      </c>
      <c r="CR183" s="96">
        <v>0</v>
      </c>
    </row>
    <row r="184" spans="1:97" s="3" customFormat="1" ht="30" customHeight="1" x14ac:dyDescent="0.25">
      <c r="A184" s="121"/>
      <c r="B184" s="121">
        <v>145</v>
      </c>
      <c r="C184" s="122" t="s">
        <v>414</v>
      </c>
      <c r="D184" s="158" t="s">
        <v>415</v>
      </c>
      <c r="E184" s="84">
        <v>17622</v>
      </c>
      <c r="F184" s="85">
        <v>2.95</v>
      </c>
      <c r="G184" s="86"/>
      <c r="H184" s="87">
        <v>1</v>
      </c>
      <c r="I184" s="88">
        <v>1.4</v>
      </c>
      <c r="J184" s="88">
        <v>1.68</v>
      </c>
      <c r="K184" s="88">
        <v>2.23</v>
      </c>
      <c r="L184" s="89">
        <v>2.57</v>
      </c>
      <c r="M184" s="97">
        <v>0</v>
      </c>
      <c r="N184" s="71">
        <f t="shared" si="520"/>
        <v>0</v>
      </c>
      <c r="O184" s="91">
        <v>0</v>
      </c>
      <c r="P184" s="71">
        <f t="shared" si="521"/>
        <v>0</v>
      </c>
      <c r="Q184" s="71">
        <v>0</v>
      </c>
      <c r="R184" s="71">
        <f t="shared" si="522"/>
        <v>0</v>
      </c>
      <c r="S184" s="91">
        <v>0</v>
      </c>
      <c r="T184" s="71">
        <f t="shared" si="523"/>
        <v>0</v>
      </c>
      <c r="U184" s="91">
        <v>0</v>
      </c>
      <c r="V184" s="71">
        <f t="shared" si="524"/>
        <v>0</v>
      </c>
      <c r="W184" s="91"/>
      <c r="X184" s="71"/>
      <c r="Y184" s="91"/>
      <c r="Z184" s="71">
        <f t="shared" si="525"/>
        <v>0</v>
      </c>
      <c r="AA184" s="71"/>
      <c r="AB184" s="71">
        <f t="shared" si="526"/>
        <v>0</v>
      </c>
      <c r="AC184" s="71"/>
      <c r="AD184" s="71">
        <f t="shared" si="527"/>
        <v>0</v>
      </c>
      <c r="AE184" s="71">
        <v>0</v>
      </c>
      <c r="AF184" s="71">
        <f t="shared" si="528"/>
        <v>0</v>
      </c>
      <c r="AG184" s="71"/>
      <c r="AH184" s="71">
        <f t="shared" si="529"/>
        <v>0</v>
      </c>
      <c r="AI184" s="91">
        <v>0</v>
      </c>
      <c r="AJ184" s="71">
        <f t="shared" si="530"/>
        <v>0</v>
      </c>
      <c r="AK184" s="91"/>
      <c r="AL184" s="71"/>
      <c r="AM184" s="91"/>
      <c r="AN184" s="71">
        <f t="shared" si="531"/>
        <v>0</v>
      </c>
      <c r="AO184" s="91">
        <v>0</v>
      </c>
      <c r="AP184" s="71">
        <f t="shared" si="532"/>
        <v>0</v>
      </c>
      <c r="AQ184" s="71">
        <v>0</v>
      </c>
      <c r="AR184" s="71">
        <f t="shared" si="533"/>
        <v>0</v>
      </c>
      <c r="AS184" s="91">
        <v>0</v>
      </c>
      <c r="AT184" s="71">
        <f t="shared" si="534"/>
        <v>0</v>
      </c>
      <c r="AU184" s="91">
        <v>0</v>
      </c>
      <c r="AV184" s="71">
        <f t="shared" si="535"/>
        <v>0</v>
      </c>
      <c r="AW184" s="91">
        <v>0</v>
      </c>
      <c r="AX184" s="71">
        <f t="shared" si="536"/>
        <v>0</v>
      </c>
      <c r="AY184" s="91">
        <v>0</v>
      </c>
      <c r="AZ184" s="71">
        <f t="shared" si="537"/>
        <v>0</v>
      </c>
      <c r="BA184" s="71">
        <v>0</v>
      </c>
      <c r="BB184" s="71">
        <f t="shared" si="538"/>
        <v>0</v>
      </c>
      <c r="BC184" s="138"/>
      <c r="BD184" s="71">
        <f t="shared" si="539"/>
        <v>0</v>
      </c>
      <c r="BE184" s="71">
        <v>0</v>
      </c>
      <c r="BF184" s="71">
        <f t="shared" si="540"/>
        <v>0</v>
      </c>
      <c r="BG184" s="91">
        <v>0</v>
      </c>
      <c r="BH184" s="71">
        <f t="shared" si="541"/>
        <v>0</v>
      </c>
      <c r="BI184" s="91">
        <v>0</v>
      </c>
      <c r="BJ184" s="71">
        <f t="shared" si="542"/>
        <v>0</v>
      </c>
      <c r="BK184" s="92"/>
      <c r="BL184" s="71"/>
      <c r="BM184" s="91">
        <v>0</v>
      </c>
      <c r="BN184" s="71">
        <f t="shared" si="543"/>
        <v>0</v>
      </c>
      <c r="BO184" s="91">
        <v>0</v>
      </c>
      <c r="BP184" s="71">
        <f t="shared" si="544"/>
        <v>0</v>
      </c>
      <c r="BQ184" s="71">
        <v>0</v>
      </c>
      <c r="BR184" s="71">
        <f t="shared" si="545"/>
        <v>0</v>
      </c>
      <c r="BS184" s="91">
        <v>0</v>
      </c>
      <c r="BT184" s="71">
        <f t="shared" si="546"/>
        <v>0</v>
      </c>
      <c r="BU184" s="91"/>
      <c r="BV184" s="71">
        <f t="shared" si="547"/>
        <v>0</v>
      </c>
      <c r="BW184" s="91"/>
      <c r="BX184" s="71">
        <f t="shared" si="548"/>
        <v>0</v>
      </c>
      <c r="BY184" s="71"/>
      <c r="BZ184" s="71">
        <f t="shared" si="552"/>
        <v>0</v>
      </c>
      <c r="CA184" s="91">
        <v>0</v>
      </c>
      <c r="CB184" s="71">
        <f t="shared" si="549"/>
        <v>0</v>
      </c>
      <c r="CC184" s="91">
        <v>0</v>
      </c>
      <c r="CD184" s="71">
        <f t="shared" si="553"/>
        <v>0</v>
      </c>
      <c r="CE184" s="71"/>
      <c r="CF184" s="71">
        <f t="shared" si="550"/>
        <v>0</v>
      </c>
      <c r="CG184" s="94"/>
      <c r="CH184" s="71">
        <f t="shared" si="554"/>
        <v>0</v>
      </c>
      <c r="CI184" s="94"/>
      <c r="CJ184" s="94"/>
      <c r="CK184" s="94"/>
      <c r="CL184" s="94"/>
      <c r="CM184" s="95">
        <f t="shared" si="551"/>
        <v>0</v>
      </c>
      <c r="CN184" s="95">
        <f t="shared" si="551"/>
        <v>0</v>
      </c>
      <c r="CO184" s="71">
        <v>0</v>
      </c>
      <c r="CP184" s="72">
        <v>0</v>
      </c>
      <c r="CQ184" s="96">
        <v>0</v>
      </c>
      <c r="CR184" s="96">
        <v>0</v>
      </c>
    </row>
    <row r="185" spans="1:97" s="1" customFormat="1" ht="18.75" customHeight="1" x14ac:dyDescent="0.25">
      <c r="A185" s="58">
        <v>31</v>
      </c>
      <c r="B185" s="58"/>
      <c r="C185" s="179" t="s">
        <v>416</v>
      </c>
      <c r="D185" s="157" t="s">
        <v>417</v>
      </c>
      <c r="E185" s="84">
        <v>17622</v>
      </c>
      <c r="F185" s="132">
        <v>0.92</v>
      </c>
      <c r="G185" s="114"/>
      <c r="H185" s="62"/>
      <c r="I185" s="75">
        <v>1.4</v>
      </c>
      <c r="J185" s="76">
        <v>1.68</v>
      </c>
      <c r="K185" s="76">
        <v>2.23</v>
      </c>
      <c r="L185" s="77">
        <v>2.57</v>
      </c>
      <c r="M185" s="133">
        <f>SUM(M186:M191)</f>
        <v>11</v>
      </c>
      <c r="N185" s="133">
        <f t="shared" ref="N185:BY185" si="555">SUM(N186:N191)</f>
        <v>251950.54499999998</v>
      </c>
      <c r="O185" s="133">
        <f t="shared" si="555"/>
        <v>75</v>
      </c>
      <c r="P185" s="133">
        <f t="shared" si="555"/>
        <v>1728497.925</v>
      </c>
      <c r="Q185" s="133">
        <f t="shared" si="555"/>
        <v>0</v>
      </c>
      <c r="R185" s="133">
        <f t="shared" si="555"/>
        <v>0</v>
      </c>
      <c r="S185" s="133">
        <f t="shared" si="555"/>
        <v>0</v>
      </c>
      <c r="T185" s="133">
        <f t="shared" si="555"/>
        <v>0</v>
      </c>
      <c r="U185" s="133">
        <f t="shared" si="555"/>
        <v>0</v>
      </c>
      <c r="V185" s="133">
        <f t="shared" si="555"/>
        <v>0</v>
      </c>
      <c r="W185" s="133">
        <f t="shared" si="555"/>
        <v>0</v>
      </c>
      <c r="X185" s="133">
        <f t="shared" si="555"/>
        <v>0</v>
      </c>
      <c r="Y185" s="133">
        <f t="shared" si="555"/>
        <v>0</v>
      </c>
      <c r="Z185" s="133">
        <f t="shared" si="555"/>
        <v>0</v>
      </c>
      <c r="AA185" s="133">
        <f t="shared" si="555"/>
        <v>36</v>
      </c>
      <c r="AB185" s="133">
        <f t="shared" si="555"/>
        <v>738273.69</v>
      </c>
      <c r="AC185" s="133">
        <f t="shared" si="555"/>
        <v>0</v>
      </c>
      <c r="AD185" s="133">
        <f t="shared" si="555"/>
        <v>0</v>
      </c>
      <c r="AE185" s="133">
        <f t="shared" si="555"/>
        <v>60</v>
      </c>
      <c r="AF185" s="133">
        <f t="shared" si="555"/>
        <v>1546859.16</v>
      </c>
      <c r="AG185" s="133">
        <f t="shared" si="555"/>
        <v>0</v>
      </c>
      <c r="AH185" s="133">
        <f t="shared" si="555"/>
        <v>0</v>
      </c>
      <c r="AI185" s="133">
        <f t="shared" si="555"/>
        <v>0</v>
      </c>
      <c r="AJ185" s="133">
        <f t="shared" si="555"/>
        <v>0</v>
      </c>
      <c r="AK185" s="133">
        <f t="shared" si="555"/>
        <v>0</v>
      </c>
      <c r="AL185" s="133">
        <f t="shared" si="555"/>
        <v>0</v>
      </c>
      <c r="AM185" s="133">
        <f t="shared" si="555"/>
        <v>0</v>
      </c>
      <c r="AN185" s="133">
        <f t="shared" si="555"/>
        <v>0</v>
      </c>
      <c r="AO185" s="133">
        <f t="shared" si="555"/>
        <v>0</v>
      </c>
      <c r="AP185" s="133">
        <f t="shared" si="555"/>
        <v>0</v>
      </c>
      <c r="AQ185" s="133">
        <f t="shared" si="555"/>
        <v>33</v>
      </c>
      <c r="AR185" s="133">
        <f t="shared" si="555"/>
        <v>626946.70499999996</v>
      </c>
      <c r="AS185" s="133">
        <f t="shared" si="555"/>
        <v>0</v>
      </c>
      <c r="AT185" s="133">
        <f t="shared" si="555"/>
        <v>0</v>
      </c>
      <c r="AU185" s="133">
        <f t="shared" si="555"/>
        <v>0</v>
      </c>
      <c r="AV185" s="133">
        <f t="shared" si="555"/>
        <v>0</v>
      </c>
      <c r="AW185" s="133">
        <f t="shared" si="555"/>
        <v>0</v>
      </c>
      <c r="AX185" s="133">
        <f t="shared" si="555"/>
        <v>0</v>
      </c>
      <c r="AY185" s="133">
        <f t="shared" si="555"/>
        <v>71</v>
      </c>
      <c r="AZ185" s="133">
        <f t="shared" si="555"/>
        <v>1429672.8599999999</v>
      </c>
      <c r="BA185" s="133">
        <f t="shared" si="555"/>
        <v>144</v>
      </c>
      <c r="BB185" s="133">
        <f t="shared" si="555"/>
        <v>3706940.6589600001</v>
      </c>
      <c r="BC185" s="133">
        <f t="shared" si="555"/>
        <v>0</v>
      </c>
      <c r="BD185" s="133">
        <f t="shared" si="555"/>
        <v>0</v>
      </c>
      <c r="BE185" s="133">
        <f t="shared" si="555"/>
        <v>70</v>
      </c>
      <c r="BF185" s="133">
        <f t="shared" si="555"/>
        <v>1884355.7039999999</v>
      </c>
      <c r="BG185" s="133">
        <f t="shared" si="555"/>
        <v>0</v>
      </c>
      <c r="BH185" s="133">
        <f t="shared" si="555"/>
        <v>0</v>
      </c>
      <c r="BI185" s="133">
        <f t="shared" si="555"/>
        <v>15</v>
      </c>
      <c r="BJ185" s="133">
        <f t="shared" si="555"/>
        <v>358590.07799999998</v>
      </c>
      <c r="BK185" s="133">
        <f t="shared" si="555"/>
        <v>0</v>
      </c>
      <c r="BL185" s="133">
        <f t="shared" si="555"/>
        <v>0</v>
      </c>
      <c r="BM185" s="133">
        <f t="shared" si="555"/>
        <v>85</v>
      </c>
      <c r="BN185" s="133">
        <f t="shared" si="555"/>
        <v>1792950.39</v>
      </c>
      <c r="BO185" s="133">
        <f t="shared" si="555"/>
        <v>0</v>
      </c>
      <c r="BP185" s="133">
        <f t="shared" si="555"/>
        <v>0</v>
      </c>
      <c r="BQ185" s="133">
        <f t="shared" si="555"/>
        <v>37</v>
      </c>
      <c r="BR185" s="133">
        <f t="shared" si="555"/>
        <v>931446.05399999977</v>
      </c>
      <c r="BS185" s="133">
        <f t="shared" si="555"/>
        <v>1</v>
      </c>
      <c r="BT185" s="133">
        <f t="shared" si="555"/>
        <v>26348.414399999998</v>
      </c>
      <c r="BU185" s="133">
        <f t="shared" si="555"/>
        <v>27</v>
      </c>
      <c r="BV185" s="133">
        <f t="shared" si="555"/>
        <v>653899.554</v>
      </c>
      <c r="BW185" s="133">
        <f t="shared" si="555"/>
        <v>0</v>
      </c>
      <c r="BX185" s="133">
        <f t="shared" si="555"/>
        <v>0</v>
      </c>
      <c r="BY185" s="117">
        <f t="shared" si="555"/>
        <v>0</v>
      </c>
      <c r="BZ185" s="133">
        <f t="shared" ref="BZ185:CN185" si="556">SUM(BZ186:BZ191)</f>
        <v>0</v>
      </c>
      <c r="CA185" s="133">
        <f t="shared" si="556"/>
        <v>10</v>
      </c>
      <c r="CB185" s="133">
        <f t="shared" si="556"/>
        <v>279991.55249999999</v>
      </c>
      <c r="CC185" s="133">
        <f t="shared" si="556"/>
        <v>7</v>
      </c>
      <c r="CD185" s="133">
        <f t="shared" si="556"/>
        <v>301168.79099999997</v>
      </c>
      <c r="CE185" s="133">
        <f t="shared" si="556"/>
        <v>0</v>
      </c>
      <c r="CF185" s="133">
        <f t="shared" si="556"/>
        <v>0</v>
      </c>
      <c r="CG185" s="133">
        <f t="shared" si="556"/>
        <v>0</v>
      </c>
      <c r="CH185" s="133">
        <f t="shared" si="556"/>
        <v>0</v>
      </c>
      <c r="CI185" s="133">
        <f t="shared" si="556"/>
        <v>0</v>
      </c>
      <c r="CJ185" s="133">
        <f t="shared" si="556"/>
        <v>0</v>
      </c>
      <c r="CK185" s="133">
        <f t="shared" si="556"/>
        <v>0</v>
      </c>
      <c r="CL185" s="133">
        <f t="shared" si="556"/>
        <v>0</v>
      </c>
      <c r="CM185" s="133">
        <f t="shared" si="556"/>
        <v>682</v>
      </c>
      <c r="CN185" s="133">
        <f t="shared" si="556"/>
        <v>16257892.081859998</v>
      </c>
      <c r="CO185" s="133">
        <v>3909</v>
      </c>
      <c r="CP185" s="134">
        <v>94275354.511799991</v>
      </c>
      <c r="CQ185" s="117">
        <v>4591</v>
      </c>
      <c r="CR185" s="117">
        <v>110533246.59366</v>
      </c>
      <c r="CS185" s="3"/>
    </row>
    <row r="186" spans="1:97" s="3" customFormat="1" ht="18.75" customHeight="1" x14ac:dyDescent="0.25">
      <c r="A186" s="121"/>
      <c r="B186" s="121">
        <v>146</v>
      </c>
      <c r="C186" s="122" t="s">
        <v>418</v>
      </c>
      <c r="D186" s="156" t="s">
        <v>419</v>
      </c>
      <c r="E186" s="84">
        <v>17622</v>
      </c>
      <c r="F186" s="85">
        <v>0.89</v>
      </c>
      <c r="G186" s="86"/>
      <c r="H186" s="87">
        <v>1</v>
      </c>
      <c r="I186" s="88">
        <v>1.4</v>
      </c>
      <c r="J186" s="88">
        <v>1.68</v>
      </c>
      <c r="K186" s="88">
        <v>2.23</v>
      </c>
      <c r="L186" s="89">
        <v>2.57</v>
      </c>
      <c r="M186" s="97">
        <v>0</v>
      </c>
      <c r="N186" s="71">
        <f t="shared" ref="N186:N191" si="557">SUM(M186*$E186*$F186*$H186*$I186*$N$9)</f>
        <v>0</v>
      </c>
      <c r="O186" s="91">
        <v>0</v>
      </c>
      <c r="P186" s="71">
        <f t="shared" ref="P186:P191" si="558">SUM(O186*$E186*$F186*$H186*$I186*$P$9)</f>
        <v>0</v>
      </c>
      <c r="Q186" s="71">
        <v>0</v>
      </c>
      <c r="R186" s="71">
        <f t="shared" ref="R186:R191" si="559">SUM(Q186*$E186*$F186*$H186*$I186*$R$9)</f>
        <v>0</v>
      </c>
      <c r="S186" s="91"/>
      <c r="T186" s="71">
        <f t="shared" ref="T186:T191" si="560">SUM(S186*$E186*$F186*$H186*$I186*$T$9)</f>
        <v>0</v>
      </c>
      <c r="U186" s="91">
        <v>0</v>
      </c>
      <c r="V186" s="71">
        <f t="shared" ref="V186:V191" si="561">SUM(U186*$E186*$F186*$H186*$I186*$V$9)</f>
        <v>0</v>
      </c>
      <c r="W186" s="91"/>
      <c r="X186" s="71"/>
      <c r="Y186" s="91">
        <v>0</v>
      </c>
      <c r="Z186" s="71">
        <f t="shared" ref="Z186:Z191" si="562">SUM(Y186*$E186*$F186*$H186*$I186*$Z$9)</f>
        <v>0</v>
      </c>
      <c r="AA186" s="71">
        <v>0</v>
      </c>
      <c r="AB186" s="71">
        <f t="shared" ref="AB186:AB191" si="563">SUM(AA186*$E186*$F186*$H186*$I186*$AB$9)</f>
        <v>0</v>
      </c>
      <c r="AC186" s="71">
        <v>0</v>
      </c>
      <c r="AD186" s="71">
        <f t="shared" ref="AD186:AD191" si="564">SUM(AC186*$E186*$F186*$H186*$J186*$AD$9)</f>
        <v>0</v>
      </c>
      <c r="AE186" s="130"/>
      <c r="AF186" s="71">
        <f t="shared" ref="AF186:AF191" si="565">SUM(AE186*$E186*$F186*$H186*$J186*$AF$9)</f>
        <v>0</v>
      </c>
      <c r="AG186" s="71"/>
      <c r="AH186" s="71">
        <f t="shared" ref="AH186:AH191" si="566">SUM(AG186*$E186*$F186*$H186*$I186*$AH$9)</f>
        <v>0</v>
      </c>
      <c r="AI186" s="91">
        <v>0</v>
      </c>
      <c r="AJ186" s="71">
        <f t="shared" ref="AJ186:AJ191" si="567">SUM(AI186*$E186*$F186*$H186*$I186*$AJ$9)</f>
        <v>0</v>
      </c>
      <c r="AK186" s="91"/>
      <c r="AL186" s="71"/>
      <c r="AM186" s="91"/>
      <c r="AN186" s="71">
        <f t="shared" ref="AN186:AN191" si="568">SUM(AM186*$E186*$F186*$H186*$I186*$AN$9)</f>
        <v>0</v>
      </c>
      <c r="AO186" s="91">
        <v>0</v>
      </c>
      <c r="AP186" s="71">
        <f t="shared" ref="AP186:AP191" si="569">SUM(AO186*$E186*$F186*$H186*$I186*$AP$9)</f>
        <v>0</v>
      </c>
      <c r="AQ186" s="71">
        <v>0</v>
      </c>
      <c r="AR186" s="71">
        <f t="shared" ref="AR186:AR191" si="570">SUM(AQ186*$E186*$F186*$H186*$I186*$AR$9)</f>
        <v>0</v>
      </c>
      <c r="AS186" s="91"/>
      <c r="AT186" s="71">
        <f t="shared" ref="AT186:AT191" si="571">SUM(AS186*$E186*$F186*$H186*$I186*$AT$9)</f>
        <v>0</v>
      </c>
      <c r="AU186" s="91">
        <v>0</v>
      </c>
      <c r="AV186" s="71">
        <f t="shared" ref="AV186:AV191" si="572">SUM(AU186*$E186*$F186*$H186*$I186*$AV$9)</f>
        <v>0</v>
      </c>
      <c r="AW186" s="91">
        <v>0</v>
      </c>
      <c r="AX186" s="71">
        <f t="shared" ref="AX186:AX191" si="573">SUM(AW186*$E186*$F186*$H186*$I186*$AX$9)</f>
        <v>0</v>
      </c>
      <c r="AY186" s="91">
        <v>0</v>
      </c>
      <c r="AZ186" s="71">
        <f t="shared" ref="AZ186:AZ191" si="574">SUM(AY186*$E186*$F186*$H186*$I186*$AZ$9)</f>
        <v>0</v>
      </c>
      <c r="BA186" s="71">
        <v>2</v>
      </c>
      <c r="BB186" s="71">
        <f t="shared" ref="BB186:BB191" si="575">SUM(BA186*$E186*$F186*$H186*$J186*$BB$9)</f>
        <v>52696.828799999996</v>
      </c>
      <c r="BC186" s="138">
        <v>0</v>
      </c>
      <c r="BD186" s="71">
        <f t="shared" ref="BD186:BD191" si="576">SUM(BC186*$E186*$F186*$H186*$J186*$BD$9)</f>
        <v>0</v>
      </c>
      <c r="BE186" s="71">
        <v>0</v>
      </c>
      <c r="BF186" s="71">
        <f t="shared" ref="BF186:BF191" si="577">SUM(BE186*$E186*$F186*$H186*$J186*$BF$9)</f>
        <v>0</v>
      </c>
      <c r="BG186" s="91">
        <v>0</v>
      </c>
      <c r="BH186" s="71">
        <f t="shared" ref="BH186:BH191" si="578">SUM(BG186*$E186*$F186*$H186*$J186*$BH$9)</f>
        <v>0</v>
      </c>
      <c r="BI186" s="71"/>
      <c r="BJ186" s="71">
        <f t="shared" ref="BJ186:BJ191" si="579">SUM(BI186*$E186*$F186*$H186*$J186*$BJ$9)</f>
        <v>0</v>
      </c>
      <c r="BK186" s="92"/>
      <c r="BL186" s="71"/>
      <c r="BM186" s="91"/>
      <c r="BN186" s="71">
        <f t="shared" ref="BN186:BN191" si="580">SUM(BM186*$E186*$F186*$H186*$J186*$BN$9)</f>
        <v>0</v>
      </c>
      <c r="BO186" s="91">
        <v>0</v>
      </c>
      <c r="BP186" s="71">
        <f t="shared" ref="BP186:BP191" si="581">SUM(BO186*$E186*$F186*$H186*$J186*$BP$9)</f>
        <v>0</v>
      </c>
      <c r="BQ186" s="71">
        <v>10</v>
      </c>
      <c r="BR186" s="71">
        <f t="shared" ref="BR186:BR191" si="582">SUM(BQ186*$E186*$F186*$H186*$J186*$BR$9)</f>
        <v>263484.14399999997</v>
      </c>
      <c r="BS186" s="71">
        <v>1</v>
      </c>
      <c r="BT186" s="71">
        <f t="shared" ref="BT186:BT191" si="583">SUM(BS186*$E186*$F186*$H186*$J186*$BT$9)</f>
        <v>26348.414399999998</v>
      </c>
      <c r="BU186" s="91"/>
      <c r="BV186" s="71">
        <f t="shared" ref="BV186:BV191" si="584">SUM(BU186*$E186*$F186*$H186*$J186*$BV$9)</f>
        <v>0</v>
      </c>
      <c r="BW186" s="91"/>
      <c r="BX186" s="71">
        <f t="shared" ref="BX186:BX191" si="585">(BW186*$E186*$F186*$H186*$J186*BX$9)</f>
        <v>0</v>
      </c>
      <c r="BY186" s="71"/>
      <c r="BZ186" s="71">
        <f t="shared" ref="BZ186:BZ191" si="586">(BY186*$E186*$F186*$H186*$J186*BZ$9)</f>
        <v>0</v>
      </c>
      <c r="CA186" s="91"/>
      <c r="CB186" s="71">
        <f t="shared" ref="CB186:CB191" si="587">(CA186*$E186*$F186*$H186*$K186*CB$9)</f>
        <v>0</v>
      </c>
      <c r="CC186" s="71"/>
      <c r="CD186" s="71">
        <f t="shared" ref="CD186:CD191" si="588">(CC186*$E186*$F186*$H186*$L186*CD$9)</f>
        <v>0</v>
      </c>
      <c r="CE186" s="71"/>
      <c r="CF186" s="71">
        <f t="shared" ref="CF186:CF191" si="589">(CE186*$E186*$F186*$H186*$J186*CF$9)</f>
        <v>0</v>
      </c>
      <c r="CG186" s="94"/>
      <c r="CH186" s="71">
        <f t="shared" ref="CH186:CH191" si="590">(CG186*$E186*$F186*$H186*$I186*CH$9)</f>
        <v>0</v>
      </c>
      <c r="CI186" s="94"/>
      <c r="CJ186" s="94"/>
      <c r="CK186" s="94"/>
      <c r="CL186" s="94"/>
      <c r="CM186" s="95">
        <f t="shared" ref="CM186:CN191" si="591">SUM(O186+M186+Q186+S186+Y186+W186+U186+AC186+AA186+AE186+BA186+BE186+AG186+AO186+AQ186+BO186+BQ186+BM186+BS186+BU186+BI186+AI186+AK186+AM186+BC186+BG186+AS186+AU186+AW186+AY186+BK186+BW186+BY186+CA186+CC186+CE186+CK186+CG186)</f>
        <v>13</v>
      </c>
      <c r="CN186" s="95">
        <f t="shared" si="591"/>
        <v>342529.3872</v>
      </c>
      <c r="CO186" s="71">
        <v>0</v>
      </c>
      <c r="CP186" s="72">
        <v>0</v>
      </c>
      <c r="CQ186" s="96">
        <v>13</v>
      </c>
      <c r="CR186" s="96">
        <v>342529.3872</v>
      </c>
    </row>
    <row r="187" spans="1:97" s="3" customFormat="1" ht="30" customHeight="1" x14ac:dyDescent="0.25">
      <c r="A187" s="121"/>
      <c r="B187" s="121">
        <v>147</v>
      </c>
      <c r="C187" s="122" t="s">
        <v>420</v>
      </c>
      <c r="D187" s="156" t="s">
        <v>421</v>
      </c>
      <c r="E187" s="84">
        <v>17622</v>
      </c>
      <c r="F187" s="85">
        <v>0.75</v>
      </c>
      <c r="G187" s="86"/>
      <c r="H187" s="214">
        <v>0.95</v>
      </c>
      <c r="I187" s="88">
        <v>1.4</v>
      </c>
      <c r="J187" s="88">
        <v>1.68</v>
      </c>
      <c r="K187" s="88">
        <v>2.23</v>
      </c>
      <c r="L187" s="89">
        <v>2.57</v>
      </c>
      <c r="M187" s="90">
        <v>1</v>
      </c>
      <c r="N187" s="71">
        <f t="shared" si="557"/>
        <v>17577.944999999996</v>
      </c>
      <c r="O187" s="71">
        <v>5</v>
      </c>
      <c r="P187" s="71">
        <f t="shared" si="558"/>
        <v>87889.724999999991</v>
      </c>
      <c r="Q187" s="71">
        <v>0</v>
      </c>
      <c r="R187" s="71">
        <f t="shared" si="559"/>
        <v>0</v>
      </c>
      <c r="S187" s="91">
        <v>0</v>
      </c>
      <c r="T187" s="71">
        <f t="shared" si="560"/>
        <v>0</v>
      </c>
      <c r="U187" s="91">
        <v>0</v>
      </c>
      <c r="V187" s="71">
        <f t="shared" si="561"/>
        <v>0</v>
      </c>
      <c r="W187" s="91"/>
      <c r="X187" s="71"/>
      <c r="Y187" s="91">
        <v>0</v>
      </c>
      <c r="Z187" s="71">
        <f t="shared" si="562"/>
        <v>0</v>
      </c>
      <c r="AA187" s="71">
        <v>18</v>
      </c>
      <c r="AB187" s="71">
        <f t="shared" si="563"/>
        <v>316403.00999999995</v>
      </c>
      <c r="AC187" s="71">
        <v>0</v>
      </c>
      <c r="AD187" s="71">
        <f t="shared" si="564"/>
        <v>0</v>
      </c>
      <c r="AE187" s="71">
        <v>20</v>
      </c>
      <c r="AF187" s="71">
        <f t="shared" si="565"/>
        <v>421870.68</v>
      </c>
      <c r="AG187" s="71"/>
      <c r="AH187" s="71">
        <f t="shared" si="566"/>
        <v>0</v>
      </c>
      <c r="AI187" s="91">
        <v>0</v>
      </c>
      <c r="AJ187" s="71">
        <f t="shared" si="567"/>
        <v>0</v>
      </c>
      <c r="AK187" s="91"/>
      <c r="AL187" s="71"/>
      <c r="AM187" s="91"/>
      <c r="AN187" s="71">
        <f t="shared" si="568"/>
        <v>0</v>
      </c>
      <c r="AO187" s="91">
        <v>0</v>
      </c>
      <c r="AP187" s="71">
        <f t="shared" si="569"/>
        <v>0</v>
      </c>
      <c r="AQ187" s="71">
        <v>25</v>
      </c>
      <c r="AR187" s="71">
        <f t="shared" si="570"/>
        <v>439448.625</v>
      </c>
      <c r="AS187" s="71"/>
      <c r="AT187" s="71">
        <f t="shared" si="571"/>
        <v>0</v>
      </c>
      <c r="AU187" s="91">
        <v>0</v>
      </c>
      <c r="AV187" s="71">
        <f t="shared" si="572"/>
        <v>0</v>
      </c>
      <c r="AW187" s="91"/>
      <c r="AX187" s="71">
        <f t="shared" si="573"/>
        <v>0</v>
      </c>
      <c r="AY187" s="71">
        <v>40</v>
      </c>
      <c r="AZ187" s="71">
        <f t="shared" si="574"/>
        <v>703117.79999999993</v>
      </c>
      <c r="BA187" s="71">
        <v>75</v>
      </c>
      <c r="BB187" s="71">
        <f t="shared" si="575"/>
        <v>1582015.05</v>
      </c>
      <c r="BC187" s="138">
        <v>0</v>
      </c>
      <c r="BD187" s="71">
        <f t="shared" si="576"/>
        <v>0</v>
      </c>
      <c r="BE187" s="71">
        <v>12</v>
      </c>
      <c r="BF187" s="71">
        <f t="shared" si="577"/>
        <v>253122.408</v>
      </c>
      <c r="BG187" s="91">
        <v>0</v>
      </c>
      <c r="BH187" s="71">
        <f t="shared" si="578"/>
        <v>0</v>
      </c>
      <c r="BI187" s="71">
        <v>9</v>
      </c>
      <c r="BJ187" s="71">
        <f t="shared" si="579"/>
        <v>189841.80599999998</v>
      </c>
      <c r="BK187" s="92"/>
      <c r="BL187" s="71"/>
      <c r="BM187" s="130">
        <v>85</v>
      </c>
      <c r="BN187" s="71">
        <f t="shared" si="580"/>
        <v>1792950.39</v>
      </c>
      <c r="BO187" s="91">
        <v>0</v>
      </c>
      <c r="BP187" s="71">
        <f t="shared" si="581"/>
        <v>0</v>
      </c>
      <c r="BQ187" s="71">
        <v>13</v>
      </c>
      <c r="BR187" s="71">
        <f t="shared" si="582"/>
        <v>274215.94199999998</v>
      </c>
      <c r="BS187" s="91">
        <v>0</v>
      </c>
      <c r="BT187" s="71">
        <f t="shared" si="583"/>
        <v>0</v>
      </c>
      <c r="BU187" s="71">
        <v>15</v>
      </c>
      <c r="BV187" s="71">
        <f t="shared" si="584"/>
        <v>316403.01</v>
      </c>
      <c r="BW187" s="91"/>
      <c r="BX187" s="71">
        <f t="shared" si="585"/>
        <v>0</v>
      </c>
      <c r="BY187" s="71"/>
      <c r="BZ187" s="71">
        <f t="shared" si="586"/>
        <v>0</v>
      </c>
      <c r="CA187" s="71">
        <v>10</v>
      </c>
      <c r="CB187" s="71">
        <f t="shared" si="587"/>
        <v>279991.55249999999</v>
      </c>
      <c r="CC187" s="71"/>
      <c r="CD187" s="71">
        <f t="shared" si="588"/>
        <v>0</v>
      </c>
      <c r="CE187" s="71"/>
      <c r="CF187" s="71">
        <f t="shared" si="589"/>
        <v>0</v>
      </c>
      <c r="CG187" s="94"/>
      <c r="CH187" s="71">
        <f t="shared" si="590"/>
        <v>0</v>
      </c>
      <c r="CI187" s="94"/>
      <c r="CJ187" s="94"/>
      <c r="CK187" s="94"/>
      <c r="CL187" s="94"/>
      <c r="CM187" s="95">
        <f t="shared" si="591"/>
        <v>328</v>
      </c>
      <c r="CN187" s="95">
        <f t="shared" si="591"/>
        <v>6674847.9434999991</v>
      </c>
      <c r="CO187" s="71">
        <v>2091</v>
      </c>
      <c r="CP187" s="72">
        <v>37226571.921000004</v>
      </c>
      <c r="CQ187" s="96">
        <v>2419</v>
      </c>
      <c r="CR187" s="96">
        <v>43901419.864500001</v>
      </c>
    </row>
    <row r="188" spans="1:97" s="3" customFormat="1" ht="30" customHeight="1" x14ac:dyDescent="0.25">
      <c r="A188" s="121"/>
      <c r="B188" s="121">
        <v>148</v>
      </c>
      <c r="C188" s="122" t="s">
        <v>422</v>
      </c>
      <c r="D188" s="156" t="s">
        <v>423</v>
      </c>
      <c r="E188" s="84">
        <v>17622</v>
      </c>
      <c r="F188" s="129">
        <v>1</v>
      </c>
      <c r="G188" s="86"/>
      <c r="H188" s="214">
        <v>0.95</v>
      </c>
      <c r="I188" s="88">
        <v>1.4</v>
      </c>
      <c r="J188" s="88">
        <v>1.68</v>
      </c>
      <c r="K188" s="88">
        <v>2.23</v>
      </c>
      <c r="L188" s="89">
        <v>2.57</v>
      </c>
      <c r="M188" s="90">
        <v>10</v>
      </c>
      <c r="N188" s="71">
        <f>SUM(M188*$E188*$F188*$H188*$I188*$N$9)</f>
        <v>234372.59999999998</v>
      </c>
      <c r="O188" s="71">
        <v>70</v>
      </c>
      <c r="P188" s="71">
        <f t="shared" si="558"/>
        <v>1640608.2</v>
      </c>
      <c r="Q188" s="71">
        <v>0</v>
      </c>
      <c r="R188" s="71">
        <f t="shared" si="559"/>
        <v>0</v>
      </c>
      <c r="S188" s="91">
        <v>0</v>
      </c>
      <c r="T188" s="71">
        <f t="shared" si="560"/>
        <v>0</v>
      </c>
      <c r="U188" s="91">
        <v>0</v>
      </c>
      <c r="V188" s="71">
        <f t="shared" si="561"/>
        <v>0</v>
      </c>
      <c r="W188" s="91"/>
      <c r="X188" s="71"/>
      <c r="Y188" s="91">
        <v>0</v>
      </c>
      <c r="Z188" s="71">
        <f t="shared" si="562"/>
        <v>0</v>
      </c>
      <c r="AA188" s="71">
        <v>18</v>
      </c>
      <c r="AB188" s="71">
        <f t="shared" si="563"/>
        <v>421870.68</v>
      </c>
      <c r="AC188" s="71">
        <v>0</v>
      </c>
      <c r="AD188" s="71">
        <f t="shared" si="564"/>
        <v>0</v>
      </c>
      <c r="AE188" s="71">
        <v>40</v>
      </c>
      <c r="AF188" s="71">
        <f t="shared" si="565"/>
        <v>1124988.48</v>
      </c>
      <c r="AG188" s="71"/>
      <c r="AH188" s="71">
        <f t="shared" si="566"/>
        <v>0</v>
      </c>
      <c r="AI188" s="91">
        <v>0</v>
      </c>
      <c r="AJ188" s="71">
        <f t="shared" si="567"/>
        <v>0</v>
      </c>
      <c r="AK188" s="91"/>
      <c r="AL188" s="71"/>
      <c r="AM188" s="91"/>
      <c r="AN188" s="71">
        <f t="shared" si="568"/>
        <v>0</v>
      </c>
      <c r="AO188" s="91">
        <v>0</v>
      </c>
      <c r="AP188" s="71">
        <f t="shared" si="569"/>
        <v>0</v>
      </c>
      <c r="AQ188" s="71">
        <v>8</v>
      </c>
      <c r="AR188" s="71">
        <f t="shared" si="570"/>
        <v>187498.07999999996</v>
      </c>
      <c r="AS188" s="71"/>
      <c r="AT188" s="71">
        <f t="shared" si="571"/>
        <v>0</v>
      </c>
      <c r="AU188" s="91">
        <v>0</v>
      </c>
      <c r="AV188" s="71">
        <f t="shared" si="572"/>
        <v>0</v>
      </c>
      <c r="AW188" s="71"/>
      <c r="AX188" s="71">
        <f t="shared" si="573"/>
        <v>0</v>
      </c>
      <c r="AY188" s="71">
        <v>31</v>
      </c>
      <c r="AZ188" s="71">
        <f t="shared" si="574"/>
        <v>726555.05999999994</v>
      </c>
      <c r="BA188" s="71">
        <v>65</v>
      </c>
      <c r="BB188" s="71">
        <f t="shared" si="575"/>
        <v>1828106.28</v>
      </c>
      <c r="BC188" s="138"/>
      <c r="BD188" s="71">
        <f t="shared" si="576"/>
        <v>0</v>
      </c>
      <c r="BE188" s="71">
        <v>58</v>
      </c>
      <c r="BF188" s="71">
        <f t="shared" si="577"/>
        <v>1631233.2959999999</v>
      </c>
      <c r="BG188" s="91">
        <v>0</v>
      </c>
      <c r="BH188" s="71">
        <f t="shared" si="578"/>
        <v>0</v>
      </c>
      <c r="BI188" s="71">
        <v>6</v>
      </c>
      <c r="BJ188" s="71">
        <f t="shared" si="579"/>
        <v>168748.272</v>
      </c>
      <c r="BK188" s="92"/>
      <c r="BL188" s="71"/>
      <c r="BM188" s="71"/>
      <c r="BN188" s="71">
        <f t="shared" si="580"/>
        <v>0</v>
      </c>
      <c r="BO188" s="91">
        <v>0</v>
      </c>
      <c r="BP188" s="71">
        <f t="shared" si="581"/>
        <v>0</v>
      </c>
      <c r="BQ188" s="71">
        <v>14</v>
      </c>
      <c r="BR188" s="71">
        <f t="shared" si="582"/>
        <v>393745.96799999994</v>
      </c>
      <c r="BS188" s="91">
        <v>0</v>
      </c>
      <c r="BT188" s="71">
        <f t="shared" si="583"/>
        <v>0</v>
      </c>
      <c r="BU188" s="71">
        <v>12</v>
      </c>
      <c r="BV188" s="71">
        <f t="shared" si="584"/>
        <v>337496.54399999999</v>
      </c>
      <c r="BW188" s="91"/>
      <c r="BX188" s="71">
        <f t="shared" si="585"/>
        <v>0</v>
      </c>
      <c r="BY188" s="71"/>
      <c r="BZ188" s="71">
        <f t="shared" si="586"/>
        <v>0</v>
      </c>
      <c r="CA188" s="91"/>
      <c r="CB188" s="71">
        <f t="shared" si="587"/>
        <v>0</v>
      </c>
      <c r="CC188" s="71">
        <v>7</v>
      </c>
      <c r="CD188" s="71">
        <f t="shared" si="588"/>
        <v>301168.79099999997</v>
      </c>
      <c r="CE188" s="71"/>
      <c r="CF188" s="71">
        <f>(CE188*$E188*$F188*$H188*$J188*CF$9)</f>
        <v>0</v>
      </c>
      <c r="CG188" s="94"/>
      <c r="CH188" s="71">
        <f t="shared" si="590"/>
        <v>0</v>
      </c>
      <c r="CI188" s="94"/>
      <c r="CJ188" s="94"/>
      <c r="CK188" s="94"/>
      <c r="CL188" s="94"/>
      <c r="CM188" s="95">
        <f t="shared" si="591"/>
        <v>339</v>
      </c>
      <c r="CN188" s="95">
        <f t="shared" si="591"/>
        <v>8996392.2510000002</v>
      </c>
      <c r="CO188" s="71">
        <v>1511</v>
      </c>
      <c r="CP188" s="72">
        <v>35446512.023999996</v>
      </c>
      <c r="CQ188" s="96">
        <v>1850</v>
      </c>
      <c r="CR188" s="96">
        <v>44442904.274999999</v>
      </c>
    </row>
    <row r="189" spans="1:97" s="3" customFormat="1" ht="30" customHeight="1" x14ac:dyDescent="0.25">
      <c r="A189" s="121"/>
      <c r="B189" s="121">
        <v>149</v>
      </c>
      <c r="C189" s="122" t="s">
        <v>424</v>
      </c>
      <c r="D189" s="156" t="s">
        <v>425</v>
      </c>
      <c r="E189" s="84">
        <v>17622</v>
      </c>
      <c r="F189" s="85">
        <v>4.34</v>
      </c>
      <c r="G189" s="86"/>
      <c r="H189" s="214">
        <v>0.95</v>
      </c>
      <c r="I189" s="88">
        <v>1.4</v>
      </c>
      <c r="J189" s="88">
        <v>1.68</v>
      </c>
      <c r="K189" s="88">
        <v>2.23</v>
      </c>
      <c r="L189" s="89">
        <v>2.57</v>
      </c>
      <c r="M189" s="97">
        <v>0</v>
      </c>
      <c r="N189" s="71">
        <f t="shared" si="557"/>
        <v>0</v>
      </c>
      <c r="O189" s="71">
        <v>0</v>
      </c>
      <c r="P189" s="71">
        <f t="shared" si="558"/>
        <v>0</v>
      </c>
      <c r="Q189" s="71"/>
      <c r="R189" s="71">
        <f t="shared" si="559"/>
        <v>0</v>
      </c>
      <c r="S189" s="91"/>
      <c r="T189" s="71">
        <f t="shared" si="560"/>
        <v>0</v>
      </c>
      <c r="U189" s="91"/>
      <c r="V189" s="71">
        <f t="shared" si="561"/>
        <v>0</v>
      </c>
      <c r="W189" s="91"/>
      <c r="X189" s="71"/>
      <c r="Y189" s="91"/>
      <c r="Z189" s="71">
        <f t="shared" si="562"/>
        <v>0</v>
      </c>
      <c r="AA189" s="71">
        <v>0</v>
      </c>
      <c r="AB189" s="71">
        <f t="shared" si="563"/>
        <v>0</v>
      </c>
      <c r="AC189" s="71">
        <v>0</v>
      </c>
      <c r="AD189" s="71">
        <f t="shared" si="564"/>
        <v>0</v>
      </c>
      <c r="AE189" s="71"/>
      <c r="AF189" s="71">
        <f t="shared" si="565"/>
        <v>0</v>
      </c>
      <c r="AG189" s="71"/>
      <c r="AH189" s="71">
        <f t="shared" si="566"/>
        <v>0</v>
      </c>
      <c r="AI189" s="91"/>
      <c r="AJ189" s="71">
        <f t="shared" si="567"/>
        <v>0</v>
      </c>
      <c r="AK189" s="91"/>
      <c r="AL189" s="71"/>
      <c r="AM189" s="91"/>
      <c r="AN189" s="71">
        <f t="shared" si="568"/>
        <v>0</v>
      </c>
      <c r="AO189" s="91"/>
      <c r="AP189" s="71">
        <f t="shared" si="569"/>
        <v>0</v>
      </c>
      <c r="AQ189" s="71"/>
      <c r="AR189" s="71">
        <f t="shared" si="570"/>
        <v>0</v>
      </c>
      <c r="AS189" s="71"/>
      <c r="AT189" s="71">
        <f t="shared" si="571"/>
        <v>0</v>
      </c>
      <c r="AU189" s="91"/>
      <c r="AV189" s="71">
        <f t="shared" si="572"/>
        <v>0</v>
      </c>
      <c r="AW189" s="91"/>
      <c r="AX189" s="71">
        <f t="shared" si="573"/>
        <v>0</v>
      </c>
      <c r="AY189" s="91">
        <v>0</v>
      </c>
      <c r="AZ189" s="71">
        <f t="shared" si="574"/>
        <v>0</v>
      </c>
      <c r="BA189" s="71">
        <v>2</v>
      </c>
      <c r="BB189" s="71">
        <f t="shared" si="575"/>
        <v>244122.50015999997</v>
      </c>
      <c r="BC189" s="138"/>
      <c r="BD189" s="71">
        <f t="shared" si="576"/>
        <v>0</v>
      </c>
      <c r="BE189" s="130"/>
      <c r="BF189" s="71">
        <f t="shared" si="577"/>
        <v>0</v>
      </c>
      <c r="BG189" s="91"/>
      <c r="BH189" s="71">
        <f t="shared" si="578"/>
        <v>0</v>
      </c>
      <c r="BI189" s="91"/>
      <c r="BJ189" s="71">
        <f t="shared" si="579"/>
        <v>0</v>
      </c>
      <c r="BK189" s="92"/>
      <c r="BL189" s="71"/>
      <c r="BM189" s="71"/>
      <c r="BN189" s="71">
        <f t="shared" si="580"/>
        <v>0</v>
      </c>
      <c r="BO189" s="91"/>
      <c r="BP189" s="71">
        <f t="shared" si="581"/>
        <v>0</v>
      </c>
      <c r="BQ189" s="71">
        <v>0</v>
      </c>
      <c r="BR189" s="71">
        <f t="shared" si="582"/>
        <v>0</v>
      </c>
      <c r="BS189" s="91"/>
      <c r="BT189" s="71">
        <f t="shared" si="583"/>
        <v>0</v>
      </c>
      <c r="BU189" s="93"/>
      <c r="BV189" s="71">
        <f t="shared" si="584"/>
        <v>0</v>
      </c>
      <c r="BW189" s="91"/>
      <c r="BX189" s="71">
        <f t="shared" si="585"/>
        <v>0</v>
      </c>
      <c r="BY189" s="71"/>
      <c r="BZ189" s="71">
        <f t="shared" si="586"/>
        <v>0</v>
      </c>
      <c r="CA189" s="91"/>
      <c r="CB189" s="71">
        <f t="shared" si="587"/>
        <v>0</v>
      </c>
      <c r="CC189" s="91"/>
      <c r="CD189" s="71">
        <f t="shared" si="588"/>
        <v>0</v>
      </c>
      <c r="CE189" s="71"/>
      <c r="CF189" s="71">
        <f t="shared" si="589"/>
        <v>0</v>
      </c>
      <c r="CG189" s="94"/>
      <c r="CH189" s="71">
        <f t="shared" si="590"/>
        <v>0</v>
      </c>
      <c r="CI189" s="94"/>
      <c r="CJ189" s="94"/>
      <c r="CK189" s="94"/>
      <c r="CL189" s="94"/>
      <c r="CM189" s="95">
        <f t="shared" si="591"/>
        <v>2</v>
      </c>
      <c r="CN189" s="95">
        <f t="shared" si="591"/>
        <v>244122.50015999997</v>
      </c>
      <c r="CO189" s="71">
        <v>55</v>
      </c>
      <c r="CP189" s="72">
        <v>5594473.9619999994</v>
      </c>
      <c r="CQ189" s="96">
        <v>57</v>
      </c>
      <c r="CR189" s="96">
        <v>5838596.4621599996</v>
      </c>
    </row>
    <row r="190" spans="1:97" s="3" customFormat="1" ht="30" customHeight="1" x14ac:dyDescent="0.25">
      <c r="A190" s="121"/>
      <c r="B190" s="121">
        <v>150</v>
      </c>
      <c r="C190" s="122" t="s">
        <v>426</v>
      </c>
      <c r="D190" s="158" t="s">
        <v>427</v>
      </c>
      <c r="E190" s="84">
        <v>17622</v>
      </c>
      <c r="F190" s="85">
        <v>1.29</v>
      </c>
      <c r="G190" s="86"/>
      <c r="H190" s="87">
        <v>1</v>
      </c>
      <c r="I190" s="88">
        <v>1.4</v>
      </c>
      <c r="J190" s="88">
        <v>1.68</v>
      </c>
      <c r="K190" s="88">
        <v>2.23</v>
      </c>
      <c r="L190" s="89">
        <v>2.57</v>
      </c>
      <c r="M190" s="97">
        <v>0</v>
      </c>
      <c r="N190" s="71">
        <f t="shared" si="557"/>
        <v>0</v>
      </c>
      <c r="O190" s="91">
        <v>0</v>
      </c>
      <c r="P190" s="71">
        <f t="shared" si="558"/>
        <v>0</v>
      </c>
      <c r="Q190" s="71">
        <v>0</v>
      </c>
      <c r="R190" s="71">
        <f t="shared" si="559"/>
        <v>0</v>
      </c>
      <c r="S190" s="91">
        <v>0</v>
      </c>
      <c r="T190" s="71">
        <f t="shared" si="560"/>
        <v>0</v>
      </c>
      <c r="U190" s="91">
        <v>0</v>
      </c>
      <c r="V190" s="71">
        <f t="shared" si="561"/>
        <v>0</v>
      </c>
      <c r="W190" s="91"/>
      <c r="X190" s="71"/>
      <c r="Y190" s="91"/>
      <c r="Z190" s="71">
        <f t="shared" si="562"/>
        <v>0</v>
      </c>
      <c r="AA190" s="71">
        <v>0</v>
      </c>
      <c r="AB190" s="71">
        <f t="shared" si="563"/>
        <v>0</v>
      </c>
      <c r="AC190" s="71"/>
      <c r="AD190" s="71">
        <f t="shared" si="564"/>
        <v>0</v>
      </c>
      <c r="AE190" s="71"/>
      <c r="AF190" s="71">
        <f t="shared" si="565"/>
        <v>0</v>
      </c>
      <c r="AG190" s="71"/>
      <c r="AH190" s="71">
        <f t="shared" si="566"/>
        <v>0</v>
      </c>
      <c r="AI190" s="91">
        <v>0</v>
      </c>
      <c r="AJ190" s="71">
        <f t="shared" si="567"/>
        <v>0</v>
      </c>
      <c r="AK190" s="91"/>
      <c r="AL190" s="71"/>
      <c r="AM190" s="91"/>
      <c r="AN190" s="71">
        <f t="shared" si="568"/>
        <v>0</v>
      </c>
      <c r="AO190" s="91">
        <v>0</v>
      </c>
      <c r="AP190" s="71">
        <f t="shared" si="569"/>
        <v>0</v>
      </c>
      <c r="AQ190" s="71">
        <v>0</v>
      </c>
      <c r="AR190" s="71">
        <f t="shared" si="570"/>
        <v>0</v>
      </c>
      <c r="AS190" s="91">
        <v>0</v>
      </c>
      <c r="AT190" s="71">
        <f t="shared" si="571"/>
        <v>0</v>
      </c>
      <c r="AU190" s="91">
        <v>0</v>
      </c>
      <c r="AV190" s="71">
        <f t="shared" si="572"/>
        <v>0</v>
      </c>
      <c r="AW190" s="91">
        <v>0</v>
      </c>
      <c r="AX190" s="71">
        <f t="shared" si="573"/>
        <v>0</v>
      </c>
      <c r="AY190" s="91">
        <v>0</v>
      </c>
      <c r="AZ190" s="71">
        <f t="shared" si="574"/>
        <v>0</v>
      </c>
      <c r="BA190" s="71"/>
      <c r="BB190" s="71">
        <f t="shared" si="575"/>
        <v>0</v>
      </c>
      <c r="BC190" s="138">
        <v>0</v>
      </c>
      <c r="BD190" s="71">
        <f t="shared" si="576"/>
        <v>0</v>
      </c>
      <c r="BE190" s="71">
        <v>0</v>
      </c>
      <c r="BF190" s="71">
        <f t="shared" si="577"/>
        <v>0</v>
      </c>
      <c r="BG190" s="91">
        <v>0</v>
      </c>
      <c r="BH190" s="71">
        <f t="shared" si="578"/>
        <v>0</v>
      </c>
      <c r="BI190" s="91"/>
      <c r="BJ190" s="71">
        <f t="shared" si="579"/>
        <v>0</v>
      </c>
      <c r="BK190" s="92"/>
      <c r="BL190" s="71"/>
      <c r="BM190" s="91">
        <v>0</v>
      </c>
      <c r="BN190" s="71">
        <f t="shared" si="580"/>
        <v>0</v>
      </c>
      <c r="BO190" s="91">
        <v>0</v>
      </c>
      <c r="BP190" s="71">
        <f t="shared" si="581"/>
        <v>0</v>
      </c>
      <c r="BQ190" s="71">
        <v>0</v>
      </c>
      <c r="BR190" s="71">
        <f t="shared" si="582"/>
        <v>0</v>
      </c>
      <c r="BS190" s="91">
        <v>0</v>
      </c>
      <c r="BT190" s="71">
        <f t="shared" si="583"/>
        <v>0</v>
      </c>
      <c r="BU190" s="91"/>
      <c r="BV190" s="71">
        <f t="shared" si="584"/>
        <v>0</v>
      </c>
      <c r="BW190" s="91"/>
      <c r="BX190" s="71">
        <f t="shared" si="585"/>
        <v>0</v>
      </c>
      <c r="BY190" s="71"/>
      <c r="BZ190" s="71">
        <f t="shared" si="586"/>
        <v>0</v>
      </c>
      <c r="CA190" s="91">
        <v>0</v>
      </c>
      <c r="CB190" s="71">
        <f t="shared" si="587"/>
        <v>0</v>
      </c>
      <c r="CC190" s="91">
        <v>0</v>
      </c>
      <c r="CD190" s="71">
        <f t="shared" si="588"/>
        <v>0</v>
      </c>
      <c r="CE190" s="71"/>
      <c r="CF190" s="71">
        <f t="shared" si="589"/>
        <v>0</v>
      </c>
      <c r="CG190" s="94"/>
      <c r="CH190" s="71">
        <f t="shared" si="590"/>
        <v>0</v>
      </c>
      <c r="CI190" s="94"/>
      <c r="CJ190" s="94"/>
      <c r="CK190" s="94"/>
      <c r="CL190" s="94"/>
      <c r="CM190" s="95">
        <f t="shared" si="591"/>
        <v>0</v>
      </c>
      <c r="CN190" s="95">
        <f t="shared" si="591"/>
        <v>0</v>
      </c>
      <c r="CO190" s="71">
        <v>10</v>
      </c>
      <c r="CP190" s="72">
        <v>330983.45279999997</v>
      </c>
      <c r="CQ190" s="96">
        <v>10</v>
      </c>
      <c r="CR190" s="96">
        <v>330983.45279999997</v>
      </c>
    </row>
    <row r="191" spans="1:97" s="3" customFormat="1" ht="18.75" customHeight="1" x14ac:dyDescent="0.25">
      <c r="A191" s="121"/>
      <c r="B191" s="121">
        <v>151</v>
      </c>
      <c r="C191" s="122" t="s">
        <v>428</v>
      </c>
      <c r="D191" s="158" t="s">
        <v>429</v>
      </c>
      <c r="E191" s="84">
        <v>17622</v>
      </c>
      <c r="F191" s="85">
        <v>2.6</v>
      </c>
      <c r="G191" s="86"/>
      <c r="H191" s="185">
        <v>1</v>
      </c>
      <c r="I191" s="88">
        <v>1.4</v>
      </c>
      <c r="J191" s="88">
        <v>1.68</v>
      </c>
      <c r="K191" s="88">
        <v>2.23</v>
      </c>
      <c r="L191" s="89">
        <v>2.57</v>
      </c>
      <c r="M191" s="97">
        <v>0</v>
      </c>
      <c r="N191" s="71">
        <f t="shared" si="557"/>
        <v>0</v>
      </c>
      <c r="O191" s="91">
        <v>0</v>
      </c>
      <c r="P191" s="71">
        <f t="shared" si="558"/>
        <v>0</v>
      </c>
      <c r="Q191" s="71">
        <v>0</v>
      </c>
      <c r="R191" s="71">
        <f t="shared" si="559"/>
        <v>0</v>
      </c>
      <c r="S191" s="91">
        <v>0</v>
      </c>
      <c r="T191" s="71">
        <f t="shared" si="560"/>
        <v>0</v>
      </c>
      <c r="U191" s="91">
        <v>0</v>
      </c>
      <c r="V191" s="71">
        <f t="shared" si="561"/>
        <v>0</v>
      </c>
      <c r="W191" s="91"/>
      <c r="X191" s="71"/>
      <c r="Y191" s="91"/>
      <c r="Z191" s="71">
        <f t="shared" si="562"/>
        <v>0</v>
      </c>
      <c r="AA191" s="71">
        <v>0</v>
      </c>
      <c r="AB191" s="71">
        <f t="shared" si="563"/>
        <v>0</v>
      </c>
      <c r="AC191" s="71"/>
      <c r="AD191" s="71">
        <f t="shared" si="564"/>
        <v>0</v>
      </c>
      <c r="AE191" s="71">
        <v>0</v>
      </c>
      <c r="AF191" s="71">
        <f t="shared" si="565"/>
        <v>0</v>
      </c>
      <c r="AG191" s="71"/>
      <c r="AH191" s="71">
        <f t="shared" si="566"/>
        <v>0</v>
      </c>
      <c r="AI191" s="91">
        <v>0</v>
      </c>
      <c r="AJ191" s="71">
        <f t="shared" si="567"/>
        <v>0</v>
      </c>
      <c r="AK191" s="91"/>
      <c r="AL191" s="71"/>
      <c r="AM191" s="91"/>
      <c r="AN191" s="71">
        <f t="shared" si="568"/>
        <v>0</v>
      </c>
      <c r="AO191" s="91">
        <v>0</v>
      </c>
      <c r="AP191" s="71">
        <f t="shared" si="569"/>
        <v>0</v>
      </c>
      <c r="AQ191" s="71">
        <v>0</v>
      </c>
      <c r="AR191" s="71">
        <f t="shared" si="570"/>
        <v>0</v>
      </c>
      <c r="AS191" s="91">
        <v>0</v>
      </c>
      <c r="AT191" s="71">
        <f t="shared" si="571"/>
        <v>0</v>
      </c>
      <c r="AU191" s="91">
        <v>0</v>
      </c>
      <c r="AV191" s="71">
        <f t="shared" si="572"/>
        <v>0</v>
      </c>
      <c r="AW191" s="91">
        <v>0</v>
      </c>
      <c r="AX191" s="71">
        <f t="shared" si="573"/>
        <v>0</v>
      </c>
      <c r="AY191" s="91">
        <v>0</v>
      </c>
      <c r="AZ191" s="71">
        <f t="shared" si="574"/>
        <v>0</v>
      </c>
      <c r="BA191" s="71">
        <v>0</v>
      </c>
      <c r="BB191" s="71">
        <f t="shared" si="575"/>
        <v>0</v>
      </c>
      <c r="BC191" s="138">
        <v>0</v>
      </c>
      <c r="BD191" s="71">
        <f t="shared" si="576"/>
        <v>0</v>
      </c>
      <c r="BE191" s="71">
        <v>0</v>
      </c>
      <c r="BF191" s="71">
        <f t="shared" si="577"/>
        <v>0</v>
      </c>
      <c r="BG191" s="91">
        <v>0</v>
      </c>
      <c r="BH191" s="71">
        <f t="shared" si="578"/>
        <v>0</v>
      </c>
      <c r="BI191" s="91">
        <v>0</v>
      </c>
      <c r="BJ191" s="71">
        <f t="shared" si="579"/>
        <v>0</v>
      </c>
      <c r="BK191" s="92"/>
      <c r="BL191" s="71"/>
      <c r="BM191" s="91">
        <v>0</v>
      </c>
      <c r="BN191" s="71">
        <f t="shared" si="580"/>
        <v>0</v>
      </c>
      <c r="BO191" s="91">
        <v>0</v>
      </c>
      <c r="BP191" s="71">
        <f t="shared" si="581"/>
        <v>0</v>
      </c>
      <c r="BQ191" s="71">
        <v>0</v>
      </c>
      <c r="BR191" s="71">
        <f t="shared" si="582"/>
        <v>0</v>
      </c>
      <c r="BS191" s="91">
        <v>0</v>
      </c>
      <c r="BT191" s="71">
        <f t="shared" si="583"/>
        <v>0</v>
      </c>
      <c r="BU191" s="91"/>
      <c r="BV191" s="71">
        <f t="shared" si="584"/>
        <v>0</v>
      </c>
      <c r="BW191" s="91"/>
      <c r="BX191" s="71">
        <f t="shared" si="585"/>
        <v>0</v>
      </c>
      <c r="BY191" s="90"/>
      <c r="BZ191" s="71">
        <f t="shared" si="586"/>
        <v>0</v>
      </c>
      <c r="CA191" s="91">
        <v>0</v>
      </c>
      <c r="CB191" s="71">
        <f t="shared" si="587"/>
        <v>0</v>
      </c>
      <c r="CC191" s="91">
        <v>0</v>
      </c>
      <c r="CD191" s="71">
        <f t="shared" si="588"/>
        <v>0</v>
      </c>
      <c r="CE191" s="71"/>
      <c r="CF191" s="71">
        <f t="shared" si="589"/>
        <v>0</v>
      </c>
      <c r="CG191" s="94"/>
      <c r="CH191" s="71">
        <f t="shared" si="590"/>
        <v>0</v>
      </c>
      <c r="CI191" s="94"/>
      <c r="CJ191" s="94"/>
      <c r="CK191" s="94"/>
      <c r="CL191" s="94"/>
      <c r="CM191" s="95">
        <f t="shared" si="591"/>
        <v>0</v>
      </c>
      <c r="CN191" s="95">
        <f t="shared" si="591"/>
        <v>0</v>
      </c>
      <c r="CO191" s="71">
        <v>242</v>
      </c>
      <c r="CP191" s="72">
        <v>15676813.151999999</v>
      </c>
      <c r="CQ191" s="96">
        <v>242</v>
      </c>
      <c r="CR191" s="96">
        <v>15676813.151999999</v>
      </c>
    </row>
    <row r="192" spans="1:97" s="1" customFormat="1" ht="18.75" customHeight="1" x14ac:dyDescent="0.25">
      <c r="A192" s="58">
        <v>32</v>
      </c>
      <c r="B192" s="58"/>
      <c r="C192" s="179" t="s">
        <v>430</v>
      </c>
      <c r="D192" s="157" t="s">
        <v>431</v>
      </c>
      <c r="E192" s="84">
        <v>17622</v>
      </c>
      <c r="F192" s="132">
        <v>1.85</v>
      </c>
      <c r="G192" s="114"/>
      <c r="H192" s="62"/>
      <c r="I192" s="75">
        <v>1.4</v>
      </c>
      <c r="J192" s="76">
        <v>1.68</v>
      </c>
      <c r="K192" s="76">
        <v>2.23</v>
      </c>
      <c r="L192" s="77">
        <v>2.57</v>
      </c>
      <c r="M192" s="133">
        <f>SUM(M193:M200)</f>
        <v>0</v>
      </c>
      <c r="N192" s="133">
        <f t="shared" ref="N192:BY192" si="592">SUM(N193:N200)</f>
        <v>0</v>
      </c>
      <c r="O192" s="133">
        <f t="shared" si="592"/>
        <v>0</v>
      </c>
      <c r="P192" s="133">
        <f t="shared" si="592"/>
        <v>0</v>
      </c>
      <c r="Q192" s="133">
        <f t="shared" si="592"/>
        <v>0</v>
      </c>
      <c r="R192" s="133">
        <f t="shared" si="592"/>
        <v>0</v>
      </c>
      <c r="S192" s="133">
        <f t="shared" si="592"/>
        <v>0</v>
      </c>
      <c r="T192" s="133">
        <f t="shared" si="592"/>
        <v>0</v>
      </c>
      <c r="U192" s="133">
        <f t="shared" si="592"/>
        <v>0</v>
      </c>
      <c r="V192" s="133">
        <f t="shared" si="592"/>
        <v>0</v>
      </c>
      <c r="W192" s="133">
        <f t="shared" si="592"/>
        <v>0</v>
      </c>
      <c r="X192" s="133">
        <f t="shared" si="592"/>
        <v>0</v>
      </c>
      <c r="Y192" s="133">
        <f t="shared" si="592"/>
        <v>0</v>
      </c>
      <c r="Z192" s="133">
        <f t="shared" si="592"/>
        <v>0</v>
      </c>
      <c r="AA192" s="133">
        <f t="shared" si="592"/>
        <v>0</v>
      </c>
      <c r="AB192" s="133">
        <f t="shared" si="592"/>
        <v>0</v>
      </c>
      <c r="AC192" s="133">
        <f t="shared" si="592"/>
        <v>0</v>
      </c>
      <c r="AD192" s="133">
        <f t="shared" si="592"/>
        <v>0</v>
      </c>
      <c r="AE192" s="133">
        <f t="shared" si="592"/>
        <v>0</v>
      </c>
      <c r="AF192" s="133">
        <f t="shared" si="592"/>
        <v>0</v>
      </c>
      <c r="AG192" s="133">
        <f t="shared" si="592"/>
        <v>0</v>
      </c>
      <c r="AH192" s="133">
        <f t="shared" si="592"/>
        <v>0</v>
      </c>
      <c r="AI192" s="133">
        <f t="shared" si="592"/>
        <v>0</v>
      </c>
      <c r="AJ192" s="133">
        <f t="shared" si="592"/>
        <v>0</v>
      </c>
      <c r="AK192" s="133">
        <f t="shared" si="592"/>
        <v>0</v>
      </c>
      <c r="AL192" s="133">
        <f t="shared" si="592"/>
        <v>0</v>
      </c>
      <c r="AM192" s="133">
        <f t="shared" si="592"/>
        <v>0</v>
      </c>
      <c r="AN192" s="133">
        <f t="shared" si="592"/>
        <v>0</v>
      </c>
      <c r="AO192" s="133">
        <f t="shared" si="592"/>
        <v>0</v>
      </c>
      <c r="AP192" s="133">
        <f t="shared" si="592"/>
        <v>0</v>
      </c>
      <c r="AQ192" s="133">
        <f t="shared" si="592"/>
        <v>0</v>
      </c>
      <c r="AR192" s="133">
        <f t="shared" si="592"/>
        <v>0</v>
      </c>
      <c r="AS192" s="133">
        <f t="shared" si="592"/>
        <v>0</v>
      </c>
      <c r="AT192" s="133">
        <f t="shared" si="592"/>
        <v>0</v>
      </c>
      <c r="AU192" s="133">
        <f t="shared" si="592"/>
        <v>0</v>
      </c>
      <c r="AV192" s="133">
        <f t="shared" si="592"/>
        <v>0</v>
      </c>
      <c r="AW192" s="133">
        <f t="shared" si="592"/>
        <v>0</v>
      </c>
      <c r="AX192" s="133">
        <f t="shared" si="592"/>
        <v>0</v>
      </c>
      <c r="AY192" s="133">
        <f t="shared" si="592"/>
        <v>1</v>
      </c>
      <c r="AZ192" s="133">
        <f t="shared" si="592"/>
        <v>52055.387999999992</v>
      </c>
      <c r="BA192" s="133">
        <f t="shared" si="592"/>
        <v>0</v>
      </c>
      <c r="BB192" s="133">
        <f t="shared" si="592"/>
        <v>0</v>
      </c>
      <c r="BC192" s="133">
        <f t="shared" si="592"/>
        <v>0</v>
      </c>
      <c r="BD192" s="133">
        <f t="shared" si="592"/>
        <v>0</v>
      </c>
      <c r="BE192" s="133">
        <f t="shared" si="592"/>
        <v>0</v>
      </c>
      <c r="BF192" s="133">
        <f t="shared" si="592"/>
        <v>0</v>
      </c>
      <c r="BG192" s="133">
        <f t="shared" si="592"/>
        <v>0</v>
      </c>
      <c r="BH192" s="133">
        <f t="shared" si="592"/>
        <v>0</v>
      </c>
      <c r="BI192" s="133">
        <f t="shared" si="592"/>
        <v>0</v>
      </c>
      <c r="BJ192" s="133">
        <f t="shared" si="592"/>
        <v>0</v>
      </c>
      <c r="BK192" s="133">
        <f t="shared" si="592"/>
        <v>0</v>
      </c>
      <c r="BL192" s="133">
        <f t="shared" si="592"/>
        <v>0</v>
      </c>
      <c r="BM192" s="133">
        <f t="shared" si="592"/>
        <v>0</v>
      </c>
      <c r="BN192" s="133">
        <f t="shared" si="592"/>
        <v>0</v>
      </c>
      <c r="BO192" s="133">
        <f t="shared" si="592"/>
        <v>0</v>
      </c>
      <c r="BP192" s="133">
        <f t="shared" si="592"/>
        <v>0</v>
      </c>
      <c r="BQ192" s="133">
        <f t="shared" si="592"/>
        <v>0</v>
      </c>
      <c r="BR192" s="133">
        <f t="shared" si="592"/>
        <v>0</v>
      </c>
      <c r="BS192" s="133">
        <f t="shared" si="592"/>
        <v>0</v>
      </c>
      <c r="BT192" s="133">
        <f t="shared" si="592"/>
        <v>0</v>
      </c>
      <c r="BU192" s="133">
        <f t="shared" si="592"/>
        <v>0</v>
      </c>
      <c r="BV192" s="133">
        <f t="shared" si="592"/>
        <v>0</v>
      </c>
      <c r="BW192" s="133">
        <f t="shared" si="592"/>
        <v>0</v>
      </c>
      <c r="BX192" s="133">
        <f t="shared" si="592"/>
        <v>0</v>
      </c>
      <c r="BY192" s="133">
        <f t="shared" si="592"/>
        <v>0</v>
      </c>
      <c r="BZ192" s="133">
        <f t="shared" ref="BZ192:CN192" si="593">SUM(BZ193:BZ200)</f>
        <v>0</v>
      </c>
      <c r="CA192" s="133">
        <f t="shared" si="593"/>
        <v>0</v>
      </c>
      <c r="CB192" s="133">
        <f t="shared" si="593"/>
        <v>0</v>
      </c>
      <c r="CC192" s="133">
        <f t="shared" si="593"/>
        <v>0</v>
      </c>
      <c r="CD192" s="133">
        <f t="shared" si="593"/>
        <v>0</v>
      </c>
      <c r="CE192" s="133">
        <f t="shared" si="593"/>
        <v>30</v>
      </c>
      <c r="CF192" s="133">
        <f t="shared" si="593"/>
        <v>3152928.2399999998</v>
      </c>
      <c r="CG192" s="133">
        <f t="shared" si="593"/>
        <v>0</v>
      </c>
      <c r="CH192" s="133">
        <f t="shared" si="593"/>
        <v>0</v>
      </c>
      <c r="CI192" s="133">
        <f t="shared" si="593"/>
        <v>0</v>
      </c>
      <c r="CJ192" s="133">
        <f t="shared" si="593"/>
        <v>0</v>
      </c>
      <c r="CK192" s="133">
        <f t="shared" si="593"/>
        <v>0</v>
      </c>
      <c r="CL192" s="133">
        <f t="shared" si="593"/>
        <v>0</v>
      </c>
      <c r="CM192" s="133">
        <f t="shared" si="593"/>
        <v>31</v>
      </c>
      <c r="CN192" s="133">
        <f t="shared" si="593"/>
        <v>3204983.6279999996</v>
      </c>
      <c r="CO192" s="133">
        <v>174</v>
      </c>
      <c r="CP192" s="134">
        <v>12745181.987999998</v>
      </c>
      <c r="CQ192" s="117">
        <v>205</v>
      </c>
      <c r="CR192" s="117">
        <v>15950165.615999997</v>
      </c>
      <c r="CS192" s="3"/>
    </row>
    <row r="193" spans="1:97" s="3" customFormat="1" ht="30" customHeight="1" x14ac:dyDescent="0.25">
      <c r="A193" s="121"/>
      <c r="B193" s="121">
        <v>152</v>
      </c>
      <c r="C193" s="122" t="s">
        <v>432</v>
      </c>
      <c r="D193" s="158" t="s">
        <v>433</v>
      </c>
      <c r="E193" s="84">
        <v>17622</v>
      </c>
      <c r="F193" s="85">
        <v>2.11</v>
      </c>
      <c r="G193" s="86"/>
      <c r="H193" s="87">
        <v>1</v>
      </c>
      <c r="I193" s="88">
        <v>1.4</v>
      </c>
      <c r="J193" s="88">
        <v>1.68</v>
      </c>
      <c r="K193" s="88">
        <v>2.23</v>
      </c>
      <c r="L193" s="89">
        <v>2.57</v>
      </c>
      <c r="M193" s="97"/>
      <c r="N193" s="71">
        <f t="shared" ref="N193:N200" si="594">SUM(M193*$E193*$F193*$H193*$I193*$N$9)</f>
        <v>0</v>
      </c>
      <c r="O193" s="91">
        <v>0</v>
      </c>
      <c r="P193" s="71">
        <f t="shared" ref="P193:P200" si="595">SUM(O193*$E193*$F193*$H193*$I193*$P$9)</f>
        <v>0</v>
      </c>
      <c r="Q193" s="71">
        <v>0</v>
      </c>
      <c r="R193" s="71">
        <f t="shared" ref="R193:R200" si="596">SUM(Q193*$E193*$F193*$H193*$I193*$R$9)</f>
        <v>0</v>
      </c>
      <c r="S193" s="91">
        <v>0</v>
      </c>
      <c r="T193" s="71">
        <f t="shared" ref="T193:T200" si="597">SUM(S193*$E193*$F193*$H193*$I193*$T$9)</f>
        <v>0</v>
      </c>
      <c r="U193" s="91">
        <v>0</v>
      </c>
      <c r="V193" s="71">
        <f t="shared" ref="V193:V200" si="598">SUM(U193*$E193*$F193*$H193*$I193*$V$9)</f>
        <v>0</v>
      </c>
      <c r="W193" s="91"/>
      <c r="X193" s="71"/>
      <c r="Y193" s="91"/>
      <c r="Z193" s="71">
        <f t="shared" ref="Z193:Z200" si="599">SUM(Y193*$E193*$F193*$H193*$I193*$Z$9)</f>
        <v>0</v>
      </c>
      <c r="AA193" s="71"/>
      <c r="AB193" s="71">
        <f t="shared" ref="AB193:AB200" si="600">SUM(AA193*$E193*$F193*$H193*$I193*$AB$9)</f>
        <v>0</v>
      </c>
      <c r="AC193" s="71"/>
      <c r="AD193" s="71">
        <f t="shared" ref="AD193:AD200" si="601">SUM(AC193*$E193*$F193*$H193*$J193*$AD$9)</f>
        <v>0</v>
      </c>
      <c r="AE193" s="71">
        <v>0</v>
      </c>
      <c r="AF193" s="71">
        <f t="shared" ref="AF193:AF200" si="602">SUM(AE193*$E193*$F193*$H193*$J193*$AF$9)</f>
        <v>0</v>
      </c>
      <c r="AG193" s="71"/>
      <c r="AH193" s="71">
        <f t="shared" ref="AH193:AH200" si="603">SUM(AG193*$E193*$F193*$H193*$I193*$AH$9)</f>
        <v>0</v>
      </c>
      <c r="AI193" s="91">
        <v>0</v>
      </c>
      <c r="AJ193" s="71">
        <f t="shared" ref="AJ193:AJ200" si="604">SUM(AI193*$E193*$F193*$H193*$I193*$AJ$9)</f>
        <v>0</v>
      </c>
      <c r="AK193" s="91"/>
      <c r="AL193" s="71"/>
      <c r="AM193" s="91"/>
      <c r="AN193" s="71">
        <f t="shared" ref="AN193:AN200" si="605">SUM(AM193*$E193*$F193*$H193*$I193*$AN$9)</f>
        <v>0</v>
      </c>
      <c r="AO193" s="91">
        <v>0</v>
      </c>
      <c r="AP193" s="71">
        <f t="shared" ref="AP193:AP200" si="606">SUM(AO193*$E193*$F193*$H193*$I193*$AP$9)</f>
        <v>0</v>
      </c>
      <c r="AQ193" s="71">
        <v>0</v>
      </c>
      <c r="AR193" s="71">
        <f t="shared" ref="AR193:AR200" si="607">SUM(AQ193*$E193*$F193*$H193*$I193*$AR$9)</f>
        <v>0</v>
      </c>
      <c r="AS193" s="91">
        <v>0</v>
      </c>
      <c r="AT193" s="71">
        <f t="shared" ref="AT193:AT200" si="608">SUM(AS193*$E193*$F193*$H193*$I193*$AT$9)</f>
        <v>0</v>
      </c>
      <c r="AU193" s="91">
        <v>0</v>
      </c>
      <c r="AV193" s="71">
        <f t="shared" ref="AV193:AV200" si="609">SUM(AU193*$E193*$F193*$H193*$I193*$AV$9)</f>
        <v>0</v>
      </c>
      <c r="AW193" s="91">
        <v>0</v>
      </c>
      <c r="AX193" s="71">
        <f t="shared" ref="AX193:AX200" si="610">SUM(AW193*$E193*$F193*$H193*$I193*$AX$9)</f>
        <v>0</v>
      </c>
      <c r="AY193" s="71">
        <v>1</v>
      </c>
      <c r="AZ193" s="71">
        <f t="shared" ref="AZ193:AZ200" si="611">SUM(AY193*$E193*$F193*$H193*$I193*$AZ$9)</f>
        <v>52055.387999999992</v>
      </c>
      <c r="BA193" s="71">
        <v>0</v>
      </c>
      <c r="BB193" s="71">
        <f t="shared" ref="BB193:BB200" si="612">SUM(BA193*$E193*$F193*$H193*$J193*$BB$9)</f>
        <v>0</v>
      </c>
      <c r="BC193" s="138">
        <v>0</v>
      </c>
      <c r="BD193" s="71">
        <f t="shared" ref="BD193:BD200" si="613">SUM(BC193*$E193*$F193*$H193*$J193*$BD$9)</f>
        <v>0</v>
      </c>
      <c r="BE193" s="71">
        <v>0</v>
      </c>
      <c r="BF193" s="71">
        <f t="shared" ref="BF193:BF200" si="614">SUM(BE193*$E193*$F193*$H193*$J193*$BF$9)</f>
        <v>0</v>
      </c>
      <c r="BG193" s="91">
        <v>0</v>
      </c>
      <c r="BH193" s="71">
        <f t="shared" ref="BH193:BH200" si="615">SUM(BG193*$E193*$F193*$H193*$J193*$BH$9)</f>
        <v>0</v>
      </c>
      <c r="BI193" s="91">
        <v>0</v>
      </c>
      <c r="BJ193" s="71">
        <f t="shared" ref="BJ193:BJ200" si="616">SUM(BI193*$E193*$F193*$H193*$J193*$BJ$9)</f>
        <v>0</v>
      </c>
      <c r="BK193" s="92"/>
      <c r="BL193" s="71"/>
      <c r="BM193" s="91">
        <v>0</v>
      </c>
      <c r="BN193" s="71">
        <f t="shared" ref="BN193:BN200" si="617">SUM(BM193*$E193*$F193*$H193*$J193*$BN$9)</f>
        <v>0</v>
      </c>
      <c r="BO193" s="91">
        <v>0</v>
      </c>
      <c r="BP193" s="71">
        <f t="shared" ref="BP193:BP200" si="618">SUM(BO193*$E193*$F193*$H193*$J193*$BP$9)</f>
        <v>0</v>
      </c>
      <c r="BQ193" s="71">
        <v>0</v>
      </c>
      <c r="BR193" s="71">
        <f t="shared" ref="BR193:BR200" si="619">SUM(BQ193*$E193*$F193*$H193*$J193*$BR$9)</f>
        <v>0</v>
      </c>
      <c r="BS193" s="91">
        <v>0</v>
      </c>
      <c r="BT193" s="71">
        <f t="shared" ref="BT193:BT200" si="620">SUM(BS193*$E193*$F193*$H193*$J193*$BT$9)</f>
        <v>0</v>
      </c>
      <c r="BU193" s="91"/>
      <c r="BV193" s="71">
        <f t="shared" ref="BV193:BV200" si="621">SUM(BU193*$E193*$F193*$H193*$J193*$BV$9)</f>
        <v>0</v>
      </c>
      <c r="BW193" s="91"/>
      <c r="BX193" s="71">
        <f t="shared" ref="BX193:BX200" si="622">(BW193*$E193*$F193*$H193*$J193*BX$9)</f>
        <v>0</v>
      </c>
      <c r="BY193" s="90"/>
      <c r="BZ193" s="71">
        <f t="shared" ref="BZ193:BZ200" si="623">(BY193*$E193*$F193*$H193*$J193*BZ$9)</f>
        <v>0</v>
      </c>
      <c r="CA193" s="91">
        <v>0</v>
      </c>
      <c r="CB193" s="71">
        <f t="shared" ref="CB193:CB200" si="624">(CA193*$E193*$F193*$H193*$K193*CB$9)</f>
        <v>0</v>
      </c>
      <c r="CC193" s="91">
        <v>0</v>
      </c>
      <c r="CD193" s="71">
        <f t="shared" ref="CD193:CD200" si="625">(CC193*$E193*$F193*$H193*$L193*CD$9)</f>
        <v>0</v>
      </c>
      <c r="CE193" s="71"/>
      <c r="CF193" s="71">
        <f t="shared" ref="CF193:CF200" si="626">(CE193*$E193*$F193*$H193*$J193*CF$9)</f>
        <v>0</v>
      </c>
      <c r="CG193" s="94"/>
      <c r="CH193" s="71">
        <f t="shared" ref="CH193:CH200" si="627">(CG193*$E193*$F193*$H193*$I193*CH$9)</f>
        <v>0</v>
      </c>
      <c r="CI193" s="94"/>
      <c r="CJ193" s="94"/>
      <c r="CK193" s="94"/>
      <c r="CL193" s="94"/>
      <c r="CM193" s="95">
        <f t="shared" ref="CM193:CN200" si="628">SUM(O193+M193+Q193+S193+Y193+W193+U193+AC193+AA193+AE193+BA193+BE193+AG193+AO193+AQ193+BO193+BQ193+BM193+BS193+BU193+BI193+AI193+AK193+AM193+BC193+BG193+AS193+AU193+AW193+AY193+BK193+BW193+BY193+CA193+CC193+CE193+CK193+CG193)</f>
        <v>1</v>
      </c>
      <c r="CN193" s="95">
        <f t="shared" si="628"/>
        <v>52055.387999999992</v>
      </c>
      <c r="CO193" s="71">
        <v>34</v>
      </c>
      <c r="CP193" s="72">
        <v>1769883.192</v>
      </c>
      <c r="CQ193" s="96">
        <v>35</v>
      </c>
      <c r="CR193" s="96">
        <v>1821938.58</v>
      </c>
    </row>
    <row r="194" spans="1:97" s="3" customFormat="1" ht="30" customHeight="1" x14ac:dyDescent="0.25">
      <c r="A194" s="121"/>
      <c r="B194" s="121">
        <v>153</v>
      </c>
      <c r="C194" s="122" t="s">
        <v>434</v>
      </c>
      <c r="D194" s="158" t="s">
        <v>435</v>
      </c>
      <c r="E194" s="84">
        <v>17622</v>
      </c>
      <c r="F194" s="85">
        <v>3.55</v>
      </c>
      <c r="G194" s="86"/>
      <c r="H194" s="87">
        <v>1</v>
      </c>
      <c r="I194" s="88">
        <v>1.4</v>
      </c>
      <c r="J194" s="88">
        <v>1.68</v>
      </c>
      <c r="K194" s="88">
        <v>2.23</v>
      </c>
      <c r="L194" s="89">
        <v>2.57</v>
      </c>
      <c r="M194" s="97"/>
      <c r="N194" s="71">
        <f t="shared" si="594"/>
        <v>0</v>
      </c>
      <c r="O194" s="91">
        <v>0</v>
      </c>
      <c r="P194" s="71">
        <f t="shared" si="595"/>
        <v>0</v>
      </c>
      <c r="Q194" s="71">
        <v>0</v>
      </c>
      <c r="R194" s="71">
        <f t="shared" si="596"/>
        <v>0</v>
      </c>
      <c r="S194" s="91">
        <v>0</v>
      </c>
      <c r="T194" s="71">
        <f t="shared" si="597"/>
        <v>0</v>
      </c>
      <c r="U194" s="91">
        <v>0</v>
      </c>
      <c r="V194" s="71">
        <f t="shared" si="598"/>
        <v>0</v>
      </c>
      <c r="W194" s="91"/>
      <c r="X194" s="71"/>
      <c r="Y194" s="91"/>
      <c r="Z194" s="71">
        <f t="shared" si="599"/>
        <v>0</v>
      </c>
      <c r="AA194" s="71">
        <v>0</v>
      </c>
      <c r="AB194" s="71">
        <f t="shared" si="600"/>
        <v>0</v>
      </c>
      <c r="AC194" s="71">
        <v>0</v>
      </c>
      <c r="AD194" s="71">
        <f t="shared" si="601"/>
        <v>0</v>
      </c>
      <c r="AE194" s="71">
        <v>0</v>
      </c>
      <c r="AF194" s="71">
        <f t="shared" si="602"/>
        <v>0</v>
      </c>
      <c r="AG194" s="71"/>
      <c r="AH194" s="71">
        <f t="shared" si="603"/>
        <v>0</v>
      </c>
      <c r="AI194" s="91">
        <v>0</v>
      </c>
      <c r="AJ194" s="71">
        <f t="shared" si="604"/>
        <v>0</v>
      </c>
      <c r="AK194" s="91"/>
      <c r="AL194" s="71"/>
      <c r="AM194" s="91"/>
      <c r="AN194" s="71">
        <f t="shared" si="605"/>
        <v>0</v>
      </c>
      <c r="AO194" s="91">
        <v>0</v>
      </c>
      <c r="AP194" s="71">
        <f t="shared" si="606"/>
        <v>0</v>
      </c>
      <c r="AQ194" s="71">
        <v>0</v>
      </c>
      <c r="AR194" s="71">
        <f t="shared" si="607"/>
        <v>0</v>
      </c>
      <c r="AS194" s="91">
        <v>0</v>
      </c>
      <c r="AT194" s="71">
        <f t="shared" si="608"/>
        <v>0</v>
      </c>
      <c r="AU194" s="91">
        <v>0</v>
      </c>
      <c r="AV194" s="71">
        <f t="shared" si="609"/>
        <v>0</v>
      </c>
      <c r="AW194" s="91">
        <v>0</v>
      </c>
      <c r="AX194" s="71">
        <f t="shared" si="610"/>
        <v>0</v>
      </c>
      <c r="AY194" s="71"/>
      <c r="AZ194" s="71">
        <f t="shared" si="611"/>
        <v>0</v>
      </c>
      <c r="BA194" s="71">
        <v>0</v>
      </c>
      <c r="BB194" s="71">
        <f t="shared" si="612"/>
        <v>0</v>
      </c>
      <c r="BC194" s="138"/>
      <c r="BD194" s="71">
        <f t="shared" si="613"/>
        <v>0</v>
      </c>
      <c r="BE194" s="71"/>
      <c r="BF194" s="71">
        <f t="shared" si="614"/>
        <v>0</v>
      </c>
      <c r="BG194" s="91">
        <v>0</v>
      </c>
      <c r="BH194" s="71">
        <f t="shared" si="615"/>
        <v>0</v>
      </c>
      <c r="BI194" s="91">
        <v>0</v>
      </c>
      <c r="BJ194" s="71">
        <f t="shared" si="616"/>
        <v>0</v>
      </c>
      <c r="BK194" s="92"/>
      <c r="BL194" s="71"/>
      <c r="BM194" s="91">
        <v>0</v>
      </c>
      <c r="BN194" s="71">
        <f t="shared" si="617"/>
        <v>0</v>
      </c>
      <c r="BO194" s="91">
        <v>0</v>
      </c>
      <c r="BP194" s="71">
        <f t="shared" si="618"/>
        <v>0</v>
      </c>
      <c r="BQ194" s="71">
        <v>0</v>
      </c>
      <c r="BR194" s="71">
        <f t="shared" si="619"/>
        <v>0</v>
      </c>
      <c r="BS194" s="91">
        <v>0</v>
      </c>
      <c r="BT194" s="71">
        <f t="shared" si="620"/>
        <v>0</v>
      </c>
      <c r="BU194" s="91"/>
      <c r="BV194" s="71">
        <f t="shared" si="621"/>
        <v>0</v>
      </c>
      <c r="BW194" s="91"/>
      <c r="BX194" s="71">
        <f t="shared" si="622"/>
        <v>0</v>
      </c>
      <c r="BY194" s="90"/>
      <c r="BZ194" s="71">
        <f t="shared" si="623"/>
        <v>0</v>
      </c>
      <c r="CA194" s="91">
        <v>0</v>
      </c>
      <c r="CB194" s="71">
        <f t="shared" si="624"/>
        <v>0</v>
      </c>
      <c r="CC194" s="91">
        <v>0</v>
      </c>
      <c r="CD194" s="71">
        <f t="shared" si="625"/>
        <v>0</v>
      </c>
      <c r="CE194" s="71">
        <v>30</v>
      </c>
      <c r="CF194" s="71">
        <f>(CE194*$E194*$F194*$H194*$J194*CF$9)</f>
        <v>3152928.2399999998</v>
      </c>
      <c r="CG194" s="94"/>
      <c r="CH194" s="71">
        <f t="shared" si="627"/>
        <v>0</v>
      </c>
      <c r="CI194" s="94"/>
      <c r="CJ194" s="94"/>
      <c r="CK194" s="94"/>
      <c r="CL194" s="94"/>
      <c r="CM194" s="95">
        <f t="shared" si="628"/>
        <v>30</v>
      </c>
      <c r="CN194" s="95">
        <f t="shared" si="628"/>
        <v>3152928.2399999998</v>
      </c>
      <c r="CO194" s="71">
        <v>54</v>
      </c>
      <c r="CP194" s="72">
        <v>4729392.3599999994</v>
      </c>
      <c r="CQ194" s="96">
        <v>84</v>
      </c>
      <c r="CR194" s="96">
        <v>7882320.5999999996</v>
      </c>
    </row>
    <row r="195" spans="1:97" s="3" customFormat="1" ht="30" customHeight="1" x14ac:dyDescent="0.25">
      <c r="A195" s="121"/>
      <c r="B195" s="121">
        <v>154</v>
      </c>
      <c r="C195" s="122" t="s">
        <v>436</v>
      </c>
      <c r="D195" s="156" t="s">
        <v>437</v>
      </c>
      <c r="E195" s="84">
        <v>17622</v>
      </c>
      <c r="F195" s="85">
        <v>1.57</v>
      </c>
      <c r="G195" s="86"/>
      <c r="H195" s="87">
        <v>1</v>
      </c>
      <c r="I195" s="88">
        <v>1.4</v>
      </c>
      <c r="J195" s="88">
        <v>1.68</v>
      </c>
      <c r="K195" s="88">
        <v>2.23</v>
      </c>
      <c r="L195" s="89">
        <v>2.57</v>
      </c>
      <c r="M195" s="97">
        <v>0</v>
      </c>
      <c r="N195" s="71">
        <f t="shared" si="594"/>
        <v>0</v>
      </c>
      <c r="O195" s="91">
        <v>0</v>
      </c>
      <c r="P195" s="71">
        <f t="shared" si="595"/>
        <v>0</v>
      </c>
      <c r="Q195" s="71">
        <v>0</v>
      </c>
      <c r="R195" s="71">
        <f t="shared" si="596"/>
        <v>0</v>
      </c>
      <c r="S195" s="91">
        <v>0</v>
      </c>
      <c r="T195" s="71">
        <f t="shared" si="597"/>
        <v>0</v>
      </c>
      <c r="U195" s="91">
        <v>0</v>
      </c>
      <c r="V195" s="71">
        <f t="shared" si="598"/>
        <v>0</v>
      </c>
      <c r="W195" s="91"/>
      <c r="X195" s="71"/>
      <c r="Y195" s="91"/>
      <c r="Z195" s="71">
        <f t="shared" si="599"/>
        <v>0</v>
      </c>
      <c r="AA195" s="71">
        <v>0</v>
      </c>
      <c r="AB195" s="71">
        <f t="shared" si="600"/>
        <v>0</v>
      </c>
      <c r="AC195" s="71">
        <v>0</v>
      </c>
      <c r="AD195" s="71">
        <f t="shared" si="601"/>
        <v>0</v>
      </c>
      <c r="AE195" s="71">
        <v>0</v>
      </c>
      <c r="AF195" s="71">
        <f t="shared" si="602"/>
        <v>0</v>
      </c>
      <c r="AG195" s="71"/>
      <c r="AH195" s="71">
        <f t="shared" si="603"/>
        <v>0</v>
      </c>
      <c r="AI195" s="91">
        <v>0</v>
      </c>
      <c r="AJ195" s="71">
        <f t="shared" si="604"/>
        <v>0</v>
      </c>
      <c r="AK195" s="91"/>
      <c r="AL195" s="71"/>
      <c r="AM195" s="91"/>
      <c r="AN195" s="71">
        <f t="shared" si="605"/>
        <v>0</v>
      </c>
      <c r="AO195" s="91">
        <v>0</v>
      </c>
      <c r="AP195" s="71">
        <f t="shared" si="606"/>
        <v>0</v>
      </c>
      <c r="AQ195" s="71">
        <v>0</v>
      </c>
      <c r="AR195" s="71">
        <f t="shared" si="607"/>
        <v>0</v>
      </c>
      <c r="AS195" s="91"/>
      <c r="AT195" s="71">
        <f t="shared" si="608"/>
        <v>0</v>
      </c>
      <c r="AU195" s="91">
        <v>0</v>
      </c>
      <c r="AV195" s="71">
        <f t="shared" si="609"/>
        <v>0</v>
      </c>
      <c r="AW195" s="91">
        <v>0</v>
      </c>
      <c r="AX195" s="71">
        <f t="shared" si="610"/>
        <v>0</v>
      </c>
      <c r="AY195" s="91"/>
      <c r="AZ195" s="71">
        <f t="shared" si="611"/>
        <v>0</v>
      </c>
      <c r="BA195" s="71">
        <v>0</v>
      </c>
      <c r="BB195" s="71">
        <f t="shared" si="612"/>
        <v>0</v>
      </c>
      <c r="BC195" s="138">
        <v>0</v>
      </c>
      <c r="BD195" s="71">
        <f t="shared" si="613"/>
        <v>0</v>
      </c>
      <c r="BE195" s="71">
        <v>0</v>
      </c>
      <c r="BF195" s="71">
        <f t="shared" si="614"/>
        <v>0</v>
      </c>
      <c r="BG195" s="91">
        <v>0</v>
      </c>
      <c r="BH195" s="71">
        <f t="shared" si="615"/>
        <v>0</v>
      </c>
      <c r="BI195" s="91">
        <v>0</v>
      </c>
      <c r="BJ195" s="71">
        <f t="shared" si="616"/>
        <v>0</v>
      </c>
      <c r="BK195" s="92"/>
      <c r="BL195" s="71"/>
      <c r="BM195" s="91">
        <v>0</v>
      </c>
      <c r="BN195" s="71">
        <f t="shared" si="617"/>
        <v>0</v>
      </c>
      <c r="BO195" s="91">
        <v>0</v>
      </c>
      <c r="BP195" s="71">
        <f t="shared" si="618"/>
        <v>0</v>
      </c>
      <c r="BQ195" s="71"/>
      <c r="BR195" s="71">
        <f t="shared" si="619"/>
        <v>0</v>
      </c>
      <c r="BS195" s="91">
        <v>0</v>
      </c>
      <c r="BT195" s="71">
        <f t="shared" si="620"/>
        <v>0</v>
      </c>
      <c r="BU195" s="91"/>
      <c r="BV195" s="71">
        <f t="shared" si="621"/>
        <v>0</v>
      </c>
      <c r="BW195" s="91"/>
      <c r="BX195" s="71">
        <f t="shared" si="622"/>
        <v>0</v>
      </c>
      <c r="BY195" s="90"/>
      <c r="BZ195" s="71">
        <f t="shared" si="623"/>
        <v>0</v>
      </c>
      <c r="CA195" s="91">
        <v>0</v>
      </c>
      <c r="CB195" s="71">
        <f t="shared" si="624"/>
        <v>0</v>
      </c>
      <c r="CC195" s="91">
        <v>0</v>
      </c>
      <c r="CD195" s="71">
        <f t="shared" si="625"/>
        <v>0</v>
      </c>
      <c r="CE195" s="71"/>
      <c r="CF195" s="71">
        <f t="shared" si="626"/>
        <v>0</v>
      </c>
      <c r="CG195" s="94"/>
      <c r="CH195" s="71">
        <f t="shared" si="627"/>
        <v>0</v>
      </c>
      <c r="CI195" s="94"/>
      <c r="CJ195" s="94"/>
      <c r="CK195" s="94"/>
      <c r="CL195" s="94"/>
      <c r="CM195" s="95">
        <f t="shared" si="628"/>
        <v>0</v>
      </c>
      <c r="CN195" s="95">
        <f t="shared" si="628"/>
        <v>0</v>
      </c>
      <c r="CO195" s="71">
        <v>5</v>
      </c>
      <c r="CP195" s="72">
        <v>193665.78</v>
      </c>
      <c r="CQ195" s="96">
        <v>5</v>
      </c>
      <c r="CR195" s="96">
        <v>193665.78</v>
      </c>
    </row>
    <row r="196" spans="1:97" s="3" customFormat="1" ht="30" customHeight="1" x14ac:dyDescent="0.25">
      <c r="A196" s="121"/>
      <c r="B196" s="121">
        <v>155</v>
      </c>
      <c r="C196" s="122" t="s">
        <v>438</v>
      </c>
      <c r="D196" s="156" t="s">
        <v>439</v>
      </c>
      <c r="E196" s="84">
        <v>17622</v>
      </c>
      <c r="F196" s="85">
        <v>2.2599999999999998</v>
      </c>
      <c r="G196" s="86"/>
      <c r="H196" s="87">
        <v>1</v>
      </c>
      <c r="I196" s="88">
        <v>1.4</v>
      </c>
      <c r="J196" s="88">
        <v>1.68</v>
      </c>
      <c r="K196" s="88">
        <v>2.23</v>
      </c>
      <c r="L196" s="89">
        <v>2.57</v>
      </c>
      <c r="M196" s="97">
        <v>0</v>
      </c>
      <c r="N196" s="71">
        <f t="shared" si="594"/>
        <v>0</v>
      </c>
      <c r="O196" s="91">
        <v>0</v>
      </c>
      <c r="P196" s="71">
        <f t="shared" si="595"/>
        <v>0</v>
      </c>
      <c r="Q196" s="71">
        <v>0</v>
      </c>
      <c r="R196" s="71">
        <f t="shared" si="596"/>
        <v>0</v>
      </c>
      <c r="S196" s="91">
        <v>0</v>
      </c>
      <c r="T196" s="71">
        <f t="shared" si="597"/>
        <v>0</v>
      </c>
      <c r="U196" s="91">
        <v>0</v>
      </c>
      <c r="V196" s="71">
        <f t="shared" si="598"/>
        <v>0</v>
      </c>
      <c r="W196" s="91"/>
      <c r="X196" s="71"/>
      <c r="Y196" s="91"/>
      <c r="Z196" s="71">
        <f t="shared" si="599"/>
        <v>0</v>
      </c>
      <c r="AA196" s="71">
        <v>0</v>
      </c>
      <c r="AB196" s="71">
        <f t="shared" si="600"/>
        <v>0</v>
      </c>
      <c r="AC196" s="71">
        <v>0</v>
      </c>
      <c r="AD196" s="71">
        <f t="shared" si="601"/>
        <v>0</v>
      </c>
      <c r="AE196" s="71">
        <v>0</v>
      </c>
      <c r="AF196" s="71">
        <f t="shared" si="602"/>
        <v>0</v>
      </c>
      <c r="AG196" s="71"/>
      <c r="AH196" s="71">
        <f t="shared" si="603"/>
        <v>0</v>
      </c>
      <c r="AI196" s="91">
        <v>0</v>
      </c>
      <c r="AJ196" s="71">
        <f t="shared" si="604"/>
        <v>0</v>
      </c>
      <c r="AK196" s="91"/>
      <c r="AL196" s="71"/>
      <c r="AM196" s="91"/>
      <c r="AN196" s="71">
        <f t="shared" si="605"/>
        <v>0</v>
      </c>
      <c r="AO196" s="91">
        <v>0</v>
      </c>
      <c r="AP196" s="71">
        <f t="shared" si="606"/>
        <v>0</v>
      </c>
      <c r="AQ196" s="71">
        <v>0</v>
      </c>
      <c r="AR196" s="71">
        <f t="shared" si="607"/>
        <v>0</v>
      </c>
      <c r="AS196" s="91">
        <v>0</v>
      </c>
      <c r="AT196" s="71">
        <f t="shared" si="608"/>
        <v>0</v>
      </c>
      <c r="AU196" s="91">
        <v>0</v>
      </c>
      <c r="AV196" s="71">
        <f t="shared" si="609"/>
        <v>0</v>
      </c>
      <c r="AW196" s="91">
        <v>0</v>
      </c>
      <c r="AX196" s="71">
        <f t="shared" si="610"/>
        <v>0</v>
      </c>
      <c r="AY196" s="91"/>
      <c r="AZ196" s="71">
        <f t="shared" si="611"/>
        <v>0</v>
      </c>
      <c r="BA196" s="71">
        <v>0</v>
      </c>
      <c r="BB196" s="71">
        <f t="shared" si="612"/>
        <v>0</v>
      </c>
      <c r="BC196" s="138">
        <v>0</v>
      </c>
      <c r="BD196" s="71">
        <f t="shared" si="613"/>
        <v>0</v>
      </c>
      <c r="BE196" s="71">
        <v>0</v>
      </c>
      <c r="BF196" s="71">
        <f t="shared" si="614"/>
        <v>0</v>
      </c>
      <c r="BG196" s="91">
        <v>0</v>
      </c>
      <c r="BH196" s="71">
        <f t="shared" si="615"/>
        <v>0</v>
      </c>
      <c r="BI196" s="91">
        <v>0</v>
      </c>
      <c r="BJ196" s="71">
        <f t="shared" si="616"/>
        <v>0</v>
      </c>
      <c r="BK196" s="92"/>
      <c r="BL196" s="71"/>
      <c r="BM196" s="91">
        <v>0</v>
      </c>
      <c r="BN196" s="71">
        <f t="shared" si="617"/>
        <v>0</v>
      </c>
      <c r="BO196" s="91">
        <v>0</v>
      </c>
      <c r="BP196" s="71">
        <f t="shared" si="618"/>
        <v>0</v>
      </c>
      <c r="BQ196" s="71">
        <v>0</v>
      </c>
      <c r="BR196" s="71">
        <f t="shared" si="619"/>
        <v>0</v>
      </c>
      <c r="BS196" s="91">
        <v>0</v>
      </c>
      <c r="BT196" s="71">
        <f t="shared" si="620"/>
        <v>0</v>
      </c>
      <c r="BU196" s="91"/>
      <c r="BV196" s="71">
        <f t="shared" si="621"/>
        <v>0</v>
      </c>
      <c r="BW196" s="91"/>
      <c r="BX196" s="71">
        <f t="shared" si="622"/>
        <v>0</v>
      </c>
      <c r="BY196" s="90"/>
      <c r="BZ196" s="71">
        <f t="shared" si="623"/>
        <v>0</v>
      </c>
      <c r="CA196" s="91">
        <v>0</v>
      </c>
      <c r="CB196" s="71">
        <f t="shared" si="624"/>
        <v>0</v>
      </c>
      <c r="CC196" s="91">
        <v>0</v>
      </c>
      <c r="CD196" s="71">
        <f t="shared" si="625"/>
        <v>0</v>
      </c>
      <c r="CE196" s="71"/>
      <c r="CF196" s="71">
        <f t="shared" si="626"/>
        <v>0</v>
      </c>
      <c r="CG196" s="94"/>
      <c r="CH196" s="71">
        <f t="shared" si="627"/>
        <v>0</v>
      </c>
      <c r="CI196" s="94"/>
      <c r="CJ196" s="94"/>
      <c r="CK196" s="94"/>
      <c r="CL196" s="94"/>
      <c r="CM196" s="95">
        <f t="shared" si="628"/>
        <v>0</v>
      </c>
      <c r="CN196" s="95">
        <f t="shared" si="628"/>
        <v>0</v>
      </c>
      <c r="CO196" s="71">
        <v>0</v>
      </c>
      <c r="CP196" s="72">
        <v>0</v>
      </c>
      <c r="CQ196" s="96">
        <v>0</v>
      </c>
      <c r="CR196" s="96">
        <v>0</v>
      </c>
    </row>
    <row r="197" spans="1:97" s="3" customFormat="1" ht="30" customHeight="1" x14ac:dyDescent="0.25">
      <c r="A197" s="121"/>
      <c r="B197" s="121">
        <v>156</v>
      </c>
      <c r="C197" s="122" t="s">
        <v>440</v>
      </c>
      <c r="D197" s="156" t="s">
        <v>441</v>
      </c>
      <c r="E197" s="84">
        <v>17622</v>
      </c>
      <c r="F197" s="85">
        <v>3.24</v>
      </c>
      <c r="G197" s="86"/>
      <c r="H197" s="87">
        <v>1</v>
      </c>
      <c r="I197" s="88">
        <v>1.4</v>
      </c>
      <c r="J197" s="88">
        <v>1.68</v>
      </c>
      <c r="K197" s="88">
        <v>2.23</v>
      </c>
      <c r="L197" s="89">
        <v>2.57</v>
      </c>
      <c r="M197" s="97"/>
      <c r="N197" s="71">
        <f t="shared" si="594"/>
        <v>0</v>
      </c>
      <c r="O197" s="91"/>
      <c r="P197" s="71">
        <f t="shared" si="595"/>
        <v>0</v>
      </c>
      <c r="Q197" s="71"/>
      <c r="R197" s="71">
        <f t="shared" si="596"/>
        <v>0</v>
      </c>
      <c r="S197" s="91"/>
      <c r="T197" s="71">
        <f t="shared" si="597"/>
        <v>0</v>
      </c>
      <c r="U197" s="91"/>
      <c r="V197" s="71">
        <f t="shared" si="598"/>
        <v>0</v>
      </c>
      <c r="W197" s="91"/>
      <c r="X197" s="71"/>
      <c r="Y197" s="91"/>
      <c r="Z197" s="71">
        <f t="shared" si="599"/>
        <v>0</v>
      </c>
      <c r="AA197" s="71">
        <v>0</v>
      </c>
      <c r="AB197" s="71">
        <f t="shared" si="600"/>
        <v>0</v>
      </c>
      <c r="AC197" s="71">
        <v>0</v>
      </c>
      <c r="AD197" s="71">
        <f t="shared" si="601"/>
        <v>0</v>
      </c>
      <c r="AE197" s="71"/>
      <c r="AF197" s="71">
        <f t="shared" si="602"/>
        <v>0</v>
      </c>
      <c r="AG197" s="71"/>
      <c r="AH197" s="71">
        <f t="shared" si="603"/>
        <v>0</v>
      </c>
      <c r="AI197" s="91"/>
      <c r="AJ197" s="71">
        <f t="shared" si="604"/>
        <v>0</v>
      </c>
      <c r="AK197" s="91"/>
      <c r="AL197" s="71"/>
      <c r="AM197" s="91"/>
      <c r="AN197" s="71">
        <f t="shared" si="605"/>
        <v>0</v>
      </c>
      <c r="AO197" s="91"/>
      <c r="AP197" s="71">
        <f t="shared" si="606"/>
        <v>0</v>
      </c>
      <c r="AQ197" s="71"/>
      <c r="AR197" s="71">
        <f t="shared" si="607"/>
        <v>0</v>
      </c>
      <c r="AS197" s="91"/>
      <c r="AT197" s="71">
        <f t="shared" si="608"/>
        <v>0</v>
      </c>
      <c r="AU197" s="91"/>
      <c r="AV197" s="71">
        <f t="shared" si="609"/>
        <v>0</v>
      </c>
      <c r="AW197" s="91"/>
      <c r="AX197" s="71">
        <f t="shared" si="610"/>
        <v>0</v>
      </c>
      <c r="AY197" s="91"/>
      <c r="AZ197" s="71">
        <f t="shared" si="611"/>
        <v>0</v>
      </c>
      <c r="BA197" s="71"/>
      <c r="BB197" s="71">
        <f t="shared" si="612"/>
        <v>0</v>
      </c>
      <c r="BC197" s="138"/>
      <c r="BD197" s="71">
        <f t="shared" si="613"/>
        <v>0</v>
      </c>
      <c r="BE197" s="71"/>
      <c r="BF197" s="71">
        <f t="shared" si="614"/>
        <v>0</v>
      </c>
      <c r="BG197" s="91"/>
      <c r="BH197" s="71">
        <f t="shared" si="615"/>
        <v>0</v>
      </c>
      <c r="BI197" s="91"/>
      <c r="BJ197" s="71">
        <f t="shared" si="616"/>
        <v>0</v>
      </c>
      <c r="BK197" s="92"/>
      <c r="BL197" s="71"/>
      <c r="BM197" s="91"/>
      <c r="BN197" s="71">
        <f t="shared" si="617"/>
        <v>0</v>
      </c>
      <c r="BO197" s="91"/>
      <c r="BP197" s="71">
        <f t="shared" si="618"/>
        <v>0</v>
      </c>
      <c r="BQ197" s="71"/>
      <c r="BR197" s="71">
        <f t="shared" si="619"/>
        <v>0</v>
      </c>
      <c r="BS197" s="91"/>
      <c r="BT197" s="71">
        <f t="shared" si="620"/>
        <v>0</v>
      </c>
      <c r="BU197" s="91"/>
      <c r="BV197" s="71">
        <f t="shared" si="621"/>
        <v>0</v>
      </c>
      <c r="BW197" s="91"/>
      <c r="BX197" s="71">
        <f t="shared" si="622"/>
        <v>0</v>
      </c>
      <c r="BY197" s="90"/>
      <c r="BZ197" s="71">
        <f t="shared" si="623"/>
        <v>0</v>
      </c>
      <c r="CA197" s="91"/>
      <c r="CB197" s="71">
        <f t="shared" si="624"/>
        <v>0</v>
      </c>
      <c r="CC197" s="91"/>
      <c r="CD197" s="71">
        <f t="shared" si="625"/>
        <v>0</v>
      </c>
      <c r="CE197" s="71"/>
      <c r="CF197" s="71">
        <f t="shared" si="626"/>
        <v>0</v>
      </c>
      <c r="CG197" s="94"/>
      <c r="CH197" s="71">
        <f t="shared" si="627"/>
        <v>0</v>
      </c>
      <c r="CI197" s="94"/>
      <c r="CJ197" s="94"/>
      <c r="CK197" s="94"/>
      <c r="CL197" s="94">
        <f>CK197*E197*F197*H197</f>
        <v>0</v>
      </c>
      <c r="CM197" s="95">
        <f t="shared" si="628"/>
        <v>0</v>
      </c>
      <c r="CN197" s="95">
        <f t="shared" si="628"/>
        <v>0</v>
      </c>
      <c r="CO197" s="71">
        <v>65</v>
      </c>
      <c r="CP197" s="72">
        <v>5195670.4799999995</v>
      </c>
      <c r="CQ197" s="96">
        <v>65</v>
      </c>
      <c r="CR197" s="96">
        <v>5195670.4799999995</v>
      </c>
    </row>
    <row r="198" spans="1:97" s="3" customFormat="1" ht="30" customHeight="1" x14ac:dyDescent="0.25">
      <c r="A198" s="121"/>
      <c r="B198" s="121">
        <v>157</v>
      </c>
      <c r="C198" s="122" t="s">
        <v>442</v>
      </c>
      <c r="D198" s="156" t="s">
        <v>443</v>
      </c>
      <c r="E198" s="84">
        <v>17622</v>
      </c>
      <c r="F198" s="85">
        <v>1.7</v>
      </c>
      <c r="G198" s="86"/>
      <c r="H198" s="87">
        <v>1</v>
      </c>
      <c r="I198" s="88">
        <v>1.4</v>
      </c>
      <c r="J198" s="88">
        <v>1.68</v>
      </c>
      <c r="K198" s="88">
        <v>2.23</v>
      </c>
      <c r="L198" s="89">
        <v>2.57</v>
      </c>
      <c r="M198" s="97"/>
      <c r="N198" s="71">
        <f t="shared" si="594"/>
        <v>0</v>
      </c>
      <c r="O198" s="91"/>
      <c r="P198" s="71">
        <f t="shared" si="595"/>
        <v>0</v>
      </c>
      <c r="Q198" s="71"/>
      <c r="R198" s="71">
        <f t="shared" si="596"/>
        <v>0</v>
      </c>
      <c r="S198" s="91"/>
      <c r="T198" s="71">
        <f t="shared" si="597"/>
        <v>0</v>
      </c>
      <c r="U198" s="91"/>
      <c r="V198" s="71">
        <f t="shared" si="598"/>
        <v>0</v>
      </c>
      <c r="W198" s="91"/>
      <c r="X198" s="71"/>
      <c r="Y198" s="91"/>
      <c r="Z198" s="71">
        <f t="shared" si="599"/>
        <v>0</v>
      </c>
      <c r="AA198" s="71">
        <v>0</v>
      </c>
      <c r="AB198" s="71">
        <f t="shared" si="600"/>
        <v>0</v>
      </c>
      <c r="AC198" s="71">
        <v>0</v>
      </c>
      <c r="AD198" s="71">
        <f t="shared" si="601"/>
        <v>0</v>
      </c>
      <c r="AE198" s="71"/>
      <c r="AF198" s="71">
        <f t="shared" si="602"/>
        <v>0</v>
      </c>
      <c r="AG198" s="71"/>
      <c r="AH198" s="71">
        <f t="shared" si="603"/>
        <v>0</v>
      </c>
      <c r="AI198" s="91"/>
      <c r="AJ198" s="71">
        <f t="shared" si="604"/>
        <v>0</v>
      </c>
      <c r="AK198" s="91"/>
      <c r="AL198" s="71"/>
      <c r="AM198" s="91"/>
      <c r="AN198" s="71">
        <f t="shared" si="605"/>
        <v>0</v>
      </c>
      <c r="AO198" s="91"/>
      <c r="AP198" s="71">
        <f t="shared" si="606"/>
        <v>0</v>
      </c>
      <c r="AQ198" s="71"/>
      <c r="AR198" s="71">
        <f t="shared" si="607"/>
        <v>0</v>
      </c>
      <c r="AS198" s="91"/>
      <c r="AT198" s="71">
        <f t="shared" si="608"/>
        <v>0</v>
      </c>
      <c r="AU198" s="91"/>
      <c r="AV198" s="71">
        <f t="shared" si="609"/>
        <v>0</v>
      </c>
      <c r="AW198" s="91"/>
      <c r="AX198" s="71">
        <f t="shared" si="610"/>
        <v>0</v>
      </c>
      <c r="AY198" s="91"/>
      <c r="AZ198" s="71">
        <f t="shared" si="611"/>
        <v>0</v>
      </c>
      <c r="BA198" s="71"/>
      <c r="BB198" s="71">
        <f t="shared" si="612"/>
        <v>0</v>
      </c>
      <c r="BC198" s="138"/>
      <c r="BD198" s="71">
        <f t="shared" si="613"/>
        <v>0</v>
      </c>
      <c r="BE198" s="71"/>
      <c r="BF198" s="71">
        <f t="shared" si="614"/>
        <v>0</v>
      </c>
      <c r="BG198" s="91"/>
      <c r="BH198" s="71">
        <f t="shared" si="615"/>
        <v>0</v>
      </c>
      <c r="BI198" s="91"/>
      <c r="BJ198" s="71">
        <f t="shared" si="616"/>
        <v>0</v>
      </c>
      <c r="BK198" s="92"/>
      <c r="BL198" s="71"/>
      <c r="BM198" s="91"/>
      <c r="BN198" s="71">
        <f t="shared" si="617"/>
        <v>0</v>
      </c>
      <c r="BO198" s="91"/>
      <c r="BP198" s="71">
        <f t="shared" si="618"/>
        <v>0</v>
      </c>
      <c r="BQ198" s="71"/>
      <c r="BR198" s="71">
        <f t="shared" si="619"/>
        <v>0</v>
      </c>
      <c r="BS198" s="91"/>
      <c r="BT198" s="71">
        <f t="shared" si="620"/>
        <v>0</v>
      </c>
      <c r="BU198" s="91"/>
      <c r="BV198" s="71">
        <f t="shared" si="621"/>
        <v>0</v>
      </c>
      <c r="BW198" s="91"/>
      <c r="BX198" s="71">
        <f t="shared" si="622"/>
        <v>0</v>
      </c>
      <c r="BY198" s="90"/>
      <c r="BZ198" s="71">
        <f t="shared" si="623"/>
        <v>0</v>
      </c>
      <c r="CA198" s="91"/>
      <c r="CB198" s="71">
        <f t="shared" si="624"/>
        <v>0</v>
      </c>
      <c r="CC198" s="91"/>
      <c r="CD198" s="71">
        <f t="shared" si="625"/>
        <v>0</v>
      </c>
      <c r="CE198" s="71"/>
      <c r="CF198" s="71">
        <f t="shared" si="626"/>
        <v>0</v>
      </c>
      <c r="CG198" s="94"/>
      <c r="CH198" s="71">
        <f t="shared" si="627"/>
        <v>0</v>
      </c>
      <c r="CI198" s="94"/>
      <c r="CJ198" s="94"/>
      <c r="CK198" s="94"/>
      <c r="CL198" s="94"/>
      <c r="CM198" s="95">
        <f t="shared" si="628"/>
        <v>0</v>
      </c>
      <c r="CN198" s="95">
        <f t="shared" si="628"/>
        <v>0</v>
      </c>
      <c r="CO198" s="71">
        <v>0</v>
      </c>
      <c r="CP198" s="72">
        <v>0</v>
      </c>
      <c r="CQ198" s="96">
        <v>0</v>
      </c>
      <c r="CR198" s="96">
        <v>0</v>
      </c>
    </row>
    <row r="199" spans="1:97" s="3" customFormat="1" ht="30" customHeight="1" x14ac:dyDescent="0.25">
      <c r="A199" s="121"/>
      <c r="B199" s="121">
        <v>158</v>
      </c>
      <c r="C199" s="122" t="s">
        <v>444</v>
      </c>
      <c r="D199" s="158" t="s">
        <v>445</v>
      </c>
      <c r="E199" s="84">
        <v>17622</v>
      </c>
      <c r="F199" s="85">
        <v>2.06</v>
      </c>
      <c r="G199" s="86"/>
      <c r="H199" s="87">
        <v>1</v>
      </c>
      <c r="I199" s="88">
        <v>1.4</v>
      </c>
      <c r="J199" s="88">
        <v>1.68</v>
      </c>
      <c r="K199" s="88">
        <v>2.23</v>
      </c>
      <c r="L199" s="89">
        <v>2.57</v>
      </c>
      <c r="M199" s="97">
        <v>0</v>
      </c>
      <c r="N199" s="71">
        <f t="shared" si="594"/>
        <v>0</v>
      </c>
      <c r="O199" s="91">
        <v>0</v>
      </c>
      <c r="P199" s="71">
        <f t="shared" si="595"/>
        <v>0</v>
      </c>
      <c r="Q199" s="71">
        <v>0</v>
      </c>
      <c r="R199" s="71">
        <f t="shared" si="596"/>
        <v>0</v>
      </c>
      <c r="S199" s="91">
        <v>0</v>
      </c>
      <c r="T199" s="71">
        <f t="shared" si="597"/>
        <v>0</v>
      </c>
      <c r="U199" s="91">
        <v>0</v>
      </c>
      <c r="V199" s="71">
        <f t="shared" si="598"/>
        <v>0</v>
      </c>
      <c r="W199" s="91"/>
      <c r="X199" s="71"/>
      <c r="Y199" s="91"/>
      <c r="Z199" s="71">
        <f t="shared" si="599"/>
        <v>0</v>
      </c>
      <c r="AA199" s="71">
        <v>0</v>
      </c>
      <c r="AB199" s="71">
        <f t="shared" si="600"/>
        <v>0</v>
      </c>
      <c r="AC199" s="71">
        <v>0</v>
      </c>
      <c r="AD199" s="71">
        <f t="shared" si="601"/>
        <v>0</v>
      </c>
      <c r="AE199" s="71">
        <v>0</v>
      </c>
      <c r="AF199" s="71">
        <f t="shared" si="602"/>
        <v>0</v>
      </c>
      <c r="AG199" s="71"/>
      <c r="AH199" s="71">
        <f t="shared" si="603"/>
        <v>0</v>
      </c>
      <c r="AI199" s="91">
        <v>0</v>
      </c>
      <c r="AJ199" s="71">
        <f t="shared" si="604"/>
        <v>0</v>
      </c>
      <c r="AK199" s="91"/>
      <c r="AL199" s="71"/>
      <c r="AM199" s="91"/>
      <c r="AN199" s="71">
        <f t="shared" si="605"/>
        <v>0</v>
      </c>
      <c r="AO199" s="91">
        <v>0</v>
      </c>
      <c r="AP199" s="71">
        <f t="shared" si="606"/>
        <v>0</v>
      </c>
      <c r="AQ199" s="71">
        <v>0</v>
      </c>
      <c r="AR199" s="71">
        <f t="shared" si="607"/>
        <v>0</v>
      </c>
      <c r="AS199" s="91">
        <v>0</v>
      </c>
      <c r="AT199" s="71">
        <f t="shared" si="608"/>
        <v>0</v>
      </c>
      <c r="AU199" s="91">
        <v>0</v>
      </c>
      <c r="AV199" s="71">
        <f t="shared" si="609"/>
        <v>0</v>
      </c>
      <c r="AW199" s="91">
        <v>0</v>
      </c>
      <c r="AX199" s="71">
        <f t="shared" si="610"/>
        <v>0</v>
      </c>
      <c r="AY199" s="91"/>
      <c r="AZ199" s="71">
        <f t="shared" si="611"/>
        <v>0</v>
      </c>
      <c r="BA199" s="71">
        <v>0</v>
      </c>
      <c r="BB199" s="71">
        <f t="shared" si="612"/>
        <v>0</v>
      </c>
      <c r="BC199" s="138">
        <v>0</v>
      </c>
      <c r="BD199" s="71">
        <f t="shared" si="613"/>
        <v>0</v>
      </c>
      <c r="BE199" s="71">
        <v>0</v>
      </c>
      <c r="BF199" s="71">
        <f t="shared" si="614"/>
        <v>0</v>
      </c>
      <c r="BG199" s="91">
        <v>0</v>
      </c>
      <c r="BH199" s="71">
        <f t="shared" si="615"/>
        <v>0</v>
      </c>
      <c r="BI199" s="91">
        <v>0</v>
      </c>
      <c r="BJ199" s="71">
        <f t="shared" si="616"/>
        <v>0</v>
      </c>
      <c r="BK199" s="92"/>
      <c r="BL199" s="71"/>
      <c r="BM199" s="91">
        <v>0</v>
      </c>
      <c r="BN199" s="71">
        <f t="shared" si="617"/>
        <v>0</v>
      </c>
      <c r="BO199" s="91">
        <v>0</v>
      </c>
      <c r="BP199" s="71">
        <f t="shared" si="618"/>
        <v>0</v>
      </c>
      <c r="BQ199" s="71">
        <v>0</v>
      </c>
      <c r="BR199" s="71">
        <f t="shared" si="619"/>
        <v>0</v>
      </c>
      <c r="BS199" s="91">
        <v>0</v>
      </c>
      <c r="BT199" s="71">
        <f t="shared" si="620"/>
        <v>0</v>
      </c>
      <c r="BU199" s="91"/>
      <c r="BV199" s="71">
        <f t="shared" si="621"/>
        <v>0</v>
      </c>
      <c r="BW199" s="91"/>
      <c r="BX199" s="71">
        <f t="shared" si="622"/>
        <v>0</v>
      </c>
      <c r="BY199" s="90"/>
      <c r="BZ199" s="71">
        <f t="shared" si="623"/>
        <v>0</v>
      </c>
      <c r="CA199" s="91">
        <v>0</v>
      </c>
      <c r="CB199" s="71">
        <f t="shared" si="624"/>
        <v>0</v>
      </c>
      <c r="CC199" s="91">
        <v>0</v>
      </c>
      <c r="CD199" s="71">
        <f t="shared" si="625"/>
        <v>0</v>
      </c>
      <c r="CE199" s="71"/>
      <c r="CF199" s="71">
        <f t="shared" si="626"/>
        <v>0</v>
      </c>
      <c r="CG199" s="94"/>
      <c r="CH199" s="71">
        <f t="shared" si="627"/>
        <v>0</v>
      </c>
      <c r="CI199" s="94"/>
      <c r="CJ199" s="94"/>
      <c r="CK199" s="94"/>
      <c r="CL199" s="94"/>
      <c r="CM199" s="95">
        <f t="shared" si="628"/>
        <v>0</v>
      </c>
      <c r="CN199" s="95">
        <f t="shared" si="628"/>
        <v>0</v>
      </c>
      <c r="CO199" s="71">
        <v>0</v>
      </c>
      <c r="CP199" s="72">
        <v>0</v>
      </c>
      <c r="CQ199" s="96">
        <v>0</v>
      </c>
      <c r="CR199" s="96">
        <v>0</v>
      </c>
    </row>
    <row r="200" spans="1:97" s="3" customFormat="1" ht="30" customHeight="1" x14ac:dyDescent="0.25">
      <c r="A200" s="121"/>
      <c r="B200" s="121">
        <v>159</v>
      </c>
      <c r="C200" s="122" t="s">
        <v>446</v>
      </c>
      <c r="D200" s="158" t="s">
        <v>447</v>
      </c>
      <c r="E200" s="84">
        <v>17622</v>
      </c>
      <c r="F200" s="85">
        <v>2.17</v>
      </c>
      <c r="G200" s="86"/>
      <c r="H200" s="87">
        <v>1</v>
      </c>
      <c r="I200" s="88">
        <v>1.4</v>
      </c>
      <c r="J200" s="88">
        <v>1.68</v>
      </c>
      <c r="K200" s="88">
        <v>2.23</v>
      </c>
      <c r="L200" s="89">
        <v>2.57</v>
      </c>
      <c r="M200" s="97">
        <v>0</v>
      </c>
      <c r="N200" s="71">
        <f t="shared" si="594"/>
        <v>0</v>
      </c>
      <c r="O200" s="91">
        <v>0</v>
      </c>
      <c r="P200" s="71">
        <f t="shared" si="595"/>
        <v>0</v>
      </c>
      <c r="Q200" s="71">
        <v>0</v>
      </c>
      <c r="R200" s="71">
        <f t="shared" si="596"/>
        <v>0</v>
      </c>
      <c r="S200" s="91">
        <v>0</v>
      </c>
      <c r="T200" s="71">
        <f t="shared" si="597"/>
        <v>0</v>
      </c>
      <c r="U200" s="91">
        <v>0</v>
      </c>
      <c r="V200" s="71">
        <f t="shared" si="598"/>
        <v>0</v>
      </c>
      <c r="W200" s="91"/>
      <c r="X200" s="71"/>
      <c r="Y200" s="91"/>
      <c r="Z200" s="71">
        <f t="shared" si="599"/>
        <v>0</v>
      </c>
      <c r="AA200" s="71">
        <v>0</v>
      </c>
      <c r="AB200" s="71">
        <f t="shared" si="600"/>
        <v>0</v>
      </c>
      <c r="AC200" s="71">
        <v>0</v>
      </c>
      <c r="AD200" s="71">
        <f t="shared" si="601"/>
        <v>0</v>
      </c>
      <c r="AE200" s="71">
        <v>0</v>
      </c>
      <c r="AF200" s="71">
        <f t="shared" si="602"/>
        <v>0</v>
      </c>
      <c r="AG200" s="71"/>
      <c r="AH200" s="71">
        <f t="shared" si="603"/>
        <v>0</v>
      </c>
      <c r="AI200" s="91">
        <v>0</v>
      </c>
      <c r="AJ200" s="71">
        <f t="shared" si="604"/>
        <v>0</v>
      </c>
      <c r="AK200" s="91"/>
      <c r="AL200" s="71"/>
      <c r="AM200" s="91"/>
      <c r="AN200" s="71">
        <f t="shared" si="605"/>
        <v>0</v>
      </c>
      <c r="AO200" s="91">
        <v>0</v>
      </c>
      <c r="AP200" s="71">
        <f t="shared" si="606"/>
        <v>0</v>
      </c>
      <c r="AQ200" s="71">
        <v>0</v>
      </c>
      <c r="AR200" s="71">
        <f t="shared" si="607"/>
        <v>0</v>
      </c>
      <c r="AS200" s="91">
        <v>0</v>
      </c>
      <c r="AT200" s="71">
        <f t="shared" si="608"/>
        <v>0</v>
      </c>
      <c r="AU200" s="91">
        <v>0</v>
      </c>
      <c r="AV200" s="71">
        <f t="shared" si="609"/>
        <v>0</v>
      </c>
      <c r="AW200" s="91">
        <v>0</v>
      </c>
      <c r="AX200" s="71">
        <f t="shared" si="610"/>
        <v>0</v>
      </c>
      <c r="AY200" s="91"/>
      <c r="AZ200" s="71">
        <f t="shared" si="611"/>
        <v>0</v>
      </c>
      <c r="BA200" s="71">
        <v>0</v>
      </c>
      <c r="BB200" s="71">
        <f t="shared" si="612"/>
        <v>0</v>
      </c>
      <c r="BC200" s="138">
        <v>0</v>
      </c>
      <c r="BD200" s="71">
        <f t="shared" si="613"/>
        <v>0</v>
      </c>
      <c r="BE200" s="71">
        <v>0</v>
      </c>
      <c r="BF200" s="71">
        <f t="shared" si="614"/>
        <v>0</v>
      </c>
      <c r="BG200" s="91">
        <v>0</v>
      </c>
      <c r="BH200" s="71">
        <f t="shared" si="615"/>
        <v>0</v>
      </c>
      <c r="BI200" s="91">
        <v>0</v>
      </c>
      <c r="BJ200" s="71">
        <f t="shared" si="616"/>
        <v>0</v>
      </c>
      <c r="BK200" s="92"/>
      <c r="BL200" s="71"/>
      <c r="BM200" s="91">
        <v>0</v>
      </c>
      <c r="BN200" s="71">
        <f t="shared" si="617"/>
        <v>0</v>
      </c>
      <c r="BO200" s="91">
        <v>0</v>
      </c>
      <c r="BP200" s="71">
        <f t="shared" si="618"/>
        <v>0</v>
      </c>
      <c r="BQ200" s="71">
        <v>0</v>
      </c>
      <c r="BR200" s="71">
        <f t="shared" si="619"/>
        <v>0</v>
      </c>
      <c r="BS200" s="91">
        <v>0</v>
      </c>
      <c r="BT200" s="71">
        <f t="shared" si="620"/>
        <v>0</v>
      </c>
      <c r="BU200" s="91"/>
      <c r="BV200" s="71">
        <f t="shared" si="621"/>
        <v>0</v>
      </c>
      <c r="BW200" s="91"/>
      <c r="BX200" s="71">
        <f t="shared" si="622"/>
        <v>0</v>
      </c>
      <c r="BY200" s="90"/>
      <c r="BZ200" s="71">
        <f t="shared" si="623"/>
        <v>0</v>
      </c>
      <c r="CA200" s="91">
        <v>0</v>
      </c>
      <c r="CB200" s="71">
        <f t="shared" si="624"/>
        <v>0</v>
      </c>
      <c r="CC200" s="91">
        <v>0</v>
      </c>
      <c r="CD200" s="71">
        <f t="shared" si="625"/>
        <v>0</v>
      </c>
      <c r="CE200" s="71"/>
      <c r="CF200" s="71">
        <f t="shared" si="626"/>
        <v>0</v>
      </c>
      <c r="CG200" s="94"/>
      <c r="CH200" s="71">
        <f t="shared" si="627"/>
        <v>0</v>
      </c>
      <c r="CI200" s="94"/>
      <c r="CJ200" s="94"/>
      <c r="CK200" s="94"/>
      <c r="CL200" s="94"/>
      <c r="CM200" s="95">
        <f t="shared" si="628"/>
        <v>0</v>
      </c>
      <c r="CN200" s="95">
        <f t="shared" si="628"/>
        <v>0</v>
      </c>
      <c r="CO200" s="71">
        <v>16</v>
      </c>
      <c r="CP200" s="72">
        <v>856570.17599999998</v>
      </c>
      <c r="CQ200" s="96">
        <v>16</v>
      </c>
      <c r="CR200" s="96">
        <v>856570.17599999998</v>
      </c>
    </row>
    <row r="201" spans="1:97" s="1" customFormat="1" ht="18.75" customHeight="1" x14ac:dyDescent="0.25">
      <c r="A201" s="58">
        <v>33</v>
      </c>
      <c r="B201" s="58"/>
      <c r="C201" s="179" t="s">
        <v>448</v>
      </c>
      <c r="D201" s="157" t="s">
        <v>449</v>
      </c>
      <c r="E201" s="84">
        <v>17622</v>
      </c>
      <c r="F201" s="132">
        <v>1.1000000000000001</v>
      </c>
      <c r="G201" s="114"/>
      <c r="H201" s="62"/>
      <c r="I201" s="75">
        <v>1.4</v>
      </c>
      <c r="J201" s="76">
        <v>1.68</v>
      </c>
      <c r="K201" s="76">
        <v>2.23</v>
      </c>
      <c r="L201" s="77">
        <v>2.57</v>
      </c>
      <c r="M201" s="133">
        <f>M202</f>
        <v>0</v>
      </c>
      <c r="N201" s="133">
        <f t="shared" ref="N201:BY201" si="629">N202</f>
        <v>0</v>
      </c>
      <c r="O201" s="133">
        <f t="shared" si="629"/>
        <v>0</v>
      </c>
      <c r="P201" s="133">
        <f t="shared" si="629"/>
        <v>0</v>
      </c>
      <c r="Q201" s="133">
        <f t="shared" si="629"/>
        <v>0</v>
      </c>
      <c r="R201" s="133">
        <f t="shared" si="629"/>
        <v>0</v>
      </c>
      <c r="S201" s="133">
        <f t="shared" si="629"/>
        <v>0</v>
      </c>
      <c r="T201" s="133">
        <f t="shared" si="629"/>
        <v>0</v>
      </c>
      <c r="U201" s="133">
        <f t="shared" si="629"/>
        <v>0</v>
      </c>
      <c r="V201" s="133">
        <f t="shared" si="629"/>
        <v>0</v>
      </c>
      <c r="W201" s="133">
        <f t="shared" si="629"/>
        <v>0</v>
      </c>
      <c r="X201" s="133">
        <f t="shared" si="629"/>
        <v>0</v>
      </c>
      <c r="Y201" s="133">
        <f t="shared" si="629"/>
        <v>0</v>
      </c>
      <c r="Z201" s="133">
        <f t="shared" si="629"/>
        <v>0</v>
      </c>
      <c r="AA201" s="133">
        <f t="shared" si="629"/>
        <v>0</v>
      </c>
      <c r="AB201" s="133">
        <f t="shared" si="629"/>
        <v>0</v>
      </c>
      <c r="AC201" s="133">
        <f t="shared" si="629"/>
        <v>0</v>
      </c>
      <c r="AD201" s="133">
        <f t="shared" si="629"/>
        <v>0</v>
      </c>
      <c r="AE201" s="133">
        <f t="shared" si="629"/>
        <v>1</v>
      </c>
      <c r="AF201" s="133">
        <f t="shared" si="629"/>
        <v>32565.455999999998</v>
      </c>
      <c r="AG201" s="133">
        <f t="shared" si="629"/>
        <v>0</v>
      </c>
      <c r="AH201" s="133">
        <f t="shared" si="629"/>
        <v>0</v>
      </c>
      <c r="AI201" s="133">
        <f t="shared" si="629"/>
        <v>0</v>
      </c>
      <c r="AJ201" s="133">
        <f t="shared" si="629"/>
        <v>0</v>
      </c>
      <c r="AK201" s="133">
        <f t="shared" si="629"/>
        <v>0</v>
      </c>
      <c r="AL201" s="133">
        <f t="shared" si="629"/>
        <v>0</v>
      </c>
      <c r="AM201" s="133">
        <f t="shared" si="629"/>
        <v>0</v>
      </c>
      <c r="AN201" s="133">
        <f t="shared" si="629"/>
        <v>0</v>
      </c>
      <c r="AO201" s="133">
        <f t="shared" si="629"/>
        <v>0</v>
      </c>
      <c r="AP201" s="133">
        <f t="shared" si="629"/>
        <v>0</v>
      </c>
      <c r="AQ201" s="133">
        <f t="shared" si="629"/>
        <v>0</v>
      </c>
      <c r="AR201" s="133">
        <f t="shared" si="629"/>
        <v>0</v>
      </c>
      <c r="AS201" s="133">
        <f t="shared" si="629"/>
        <v>0</v>
      </c>
      <c r="AT201" s="133">
        <f t="shared" si="629"/>
        <v>0</v>
      </c>
      <c r="AU201" s="133">
        <f t="shared" si="629"/>
        <v>0</v>
      </c>
      <c r="AV201" s="133">
        <f t="shared" si="629"/>
        <v>0</v>
      </c>
      <c r="AW201" s="133">
        <f t="shared" si="629"/>
        <v>0</v>
      </c>
      <c r="AX201" s="133">
        <f t="shared" si="629"/>
        <v>0</v>
      </c>
      <c r="AY201" s="133">
        <f t="shared" si="629"/>
        <v>2</v>
      </c>
      <c r="AZ201" s="133">
        <f t="shared" si="629"/>
        <v>54275.76</v>
      </c>
      <c r="BA201" s="133">
        <f t="shared" si="629"/>
        <v>0</v>
      </c>
      <c r="BB201" s="133">
        <f t="shared" si="629"/>
        <v>0</v>
      </c>
      <c r="BC201" s="133">
        <f t="shared" si="629"/>
        <v>0</v>
      </c>
      <c r="BD201" s="133">
        <f t="shared" si="629"/>
        <v>0</v>
      </c>
      <c r="BE201" s="133">
        <f t="shared" si="629"/>
        <v>0</v>
      </c>
      <c r="BF201" s="133">
        <f t="shared" si="629"/>
        <v>0</v>
      </c>
      <c r="BG201" s="133">
        <f t="shared" si="629"/>
        <v>0</v>
      </c>
      <c r="BH201" s="133">
        <f t="shared" si="629"/>
        <v>0</v>
      </c>
      <c r="BI201" s="133">
        <f t="shared" si="629"/>
        <v>0</v>
      </c>
      <c r="BJ201" s="133">
        <f t="shared" si="629"/>
        <v>0</v>
      </c>
      <c r="BK201" s="133">
        <f t="shared" si="629"/>
        <v>0</v>
      </c>
      <c r="BL201" s="133">
        <f t="shared" si="629"/>
        <v>0</v>
      </c>
      <c r="BM201" s="133">
        <f t="shared" si="629"/>
        <v>0</v>
      </c>
      <c r="BN201" s="133">
        <f t="shared" si="629"/>
        <v>0</v>
      </c>
      <c r="BO201" s="133">
        <f t="shared" si="629"/>
        <v>0</v>
      </c>
      <c r="BP201" s="133">
        <f t="shared" si="629"/>
        <v>0</v>
      </c>
      <c r="BQ201" s="133">
        <f t="shared" si="629"/>
        <v>0</v>
      </c>
      <c r="BR201" s="133">
        <f t="shared" si="629"/>
        <v>0</v>
      </c>
      <c r="BS201" s="133">
        <f t="shared" si="629"/>
        <v>0</v>
      </c>
      <c r="BT201" s="133">
        <f t="shared" si="629"/>
        <v>0</v>
      </c>
      <c r="BU201" s="133">
        <f t="shared" si="629"/>
        <v>0</v>
      </c>
      <c r="BV201" s="133">
        <f t="shared" si="629"/>
        <v>0</v>
      </c>
      <c r="BW201" s="133">
        <f t="shared" si="629"/>
        <v>0</v>
      </c>
      <c r="BX201" s="133">
        <f t="shared" si="629"/>
        <v>0</v>
      </c>
      <c r="BY201" s="133">
        <f t="shared" si="629"/>
        <v>0</v>
      </c>
      <c r="BZ201" s="133">
        <f t="shared" ref="BZ201:CN201" si="630">BZ202</f>
        <v>0</v>
      </c>
      <c r="CA201" s="133">
        <f t="shared" si="630"/>
        <v>0</v>
      </c>
      <c r="CB201" s="133">
        <f t="shared" si="630"/>
        <v>0</v>
      </c>
      <c r="CC201" s="133">
        <f t="shared" si="630"/>
        <v>5</v>
      </c>
      <c r="CD201" s="133">
        <f t="shared" si="630"/>
        <v>249086.97000000003</v>
      </c>
      <c r="CE201" s="133">
        <f t="shared" si="630"/>
        <v>0</v>
      </c>
      <c r="CF201" s="133">
        <f t="shared" si="630"/>
        <v>0</v>
      </c>
      <c r="CG201" s="133">
        <f t="shared" si="630"/>
        <v>0</v>
      </c>
      <c r="CH201" s="133">
        <f t="shared" si="630"/>
        <v>0</v>
      </c>
      <c r="CI201" s="133">
        <f t="shared" si="630"/>
        <v>0</v>
      </c>
      <c r="CJ201" s="133">
        <f t="shared" si="630"/>
        <v>0</v>
      </c>
      <c r="CK201" s="133">
        <f t="shared" si="630"/>
        <v>0</v>
      </c>
      <c r="CL201" s="133">
        <f t="shared" si="630"/>
        <v>0</v>
      </c>
      <c r="CM201" s="133">
        <f t="shared" si="630"/>
        <v>8</v>
      </c>
      <c r="CN201" s="133">
        <f t="shared" si="630"/>
        <v>335928.18600000005</v>
      </c>
      <c r="CO201" s="133">
        <v>4</v>
      </c>
      <c r="CP201" s="134">
        <v>199269.576</v>
      </c>
      <c r="CQ201" s="117">
        <v>12</v>
      </c>
      <c r="CR201" s="117">
        <v>535197.7620000001</v>
      </c>
      <c r="CS201" s="3"/>
    </row>
    <row r="202" spans="1:97" s="3" customFormat="1" ht="18.75" customHeight="1" x14ac:dyDescent="0.25">
      <c r="A202" s="121"/>
      <c r="B202" s="121">
        <v>160</v>
      </c>
      <c r="C202" s="122" t="s">
        <v>450</v>
      </c>
      <c r="D202" s="158" t="s">
        <v>451</v>
      </c>
      <c r="E202" s="84">
        <v>17622</v>
      </c>
      <c r="F202" s="85">
        <v>1.1000000000000001</v>
      </c>
      <c r="G202" s="86"/>
      <c r="H202" s="87">
        <v>1</v>
      </c>
      <c r="I202" s="88">
        <v>1.4</v>
      </c>
      <c r="J202" s="88">
        <v>1.68</v>
      </c>
      <c r="K202" s="88">
        <v>2.23</v>
      </c>
      <c r="L202" s="89">
        <v>2.57</v>
      </c>
      <c r="M202" s="97">
        <v>0</v>
      </c>
      <c r="N202" s="71">
        <f>SUM(M202*$E202*$F202*$H202*$I202*$N$9)</f>
        <v>0</v>
      </c>
      <c r="O202" s="91">
        <v>0</v>
      </c>
      <c r="P202" s="71">
        <f>SUM(O202*$E202*$F202*$H202*$I202*$P$9)</f>
        <v>0</v>
      </c>
      <c r="Q202" s="71">
        <v>0</v>
      </c>
      <c r="R202" s="71">
        <f>SUM(Q202*$E202*$F202*$H202*$I202*$R$9)</f>
        <v>0</v>
      </c>
      <c r="S202" s="91">
        <v>0</v>
      </c>
      <c r="T202" s="71">
        <f>SUM(S202*$E202*$F202*$H202*$I202*$T$9)</f>
        <v>0</v>
      </c>
      <c r="U202" s="91">
        <v>0</v>
      </c>
      <c r="V202" s="71">
        <f>SUM(U202*$E202*$F202*$H202*$I202*$V$9)</f>
        <v>0</v>
      </c>
      <c r="W202" s="91"/>
      <c r="X202" s="71"/>
      <c r="Y202" s="91">
        <v>0</v>
      </c>
      <c r="Z202" s="71">
        <f>SUM(Y202*$E202*$F202*$H202*$I202*$Z$9)</f>
        <v>0</v>
      </c>
      <c r="AA202" s="71">
        <v>0</v>
      </c>
      <c r="AB202" s="71">
        <f>SUM(AA202*$E202*$F202*$H202*$I202*$AB$9)</f>
        <v>0</v>
      </c>
      <c r="AC202" s="71">
        <v>0</v>
      </c>
      <c r="AD202" s="71">
        <f>SUM(AC202*$E202*$F202*$H202*$J202*$AD$9)</f>
        <v>0</v>
      </c>
      <c r="AE202" s="130">
        <v>1</v>
      </c>
      <c r="AF202" s="71">
        <f>SUM(AE202*$E202*$F202*$H202*$J202*$AF$9)</f>
        <v>32565.455999999998</v>
      </c>
      <c r="AG202" s="71"/>
      <c r="AH202" s="71">
        <f>SUM(AG202*$E202*$F202*$H202*$I202*$AH$9)</f>
        <v>0</v>
      </c>
      <c r="AI202" s="91">
        <v>0</v>
      </c>
      <c r="AJ202" s="71">
        <f>SUM(AI202*$E202*$F202*$H202*$I202*$AJ$9)</f>
        <v>0</v>
      </c>
      <c r="AK202" s="91"/>
      <c r="AL202" s="71"/>
      <c r="AM202" s="91"/>
      <c r="AN202" s="71">
        <f>SUM(AM202*$E202*$F202*$H202*$I202*$AN$9)</f>
        <v>0</v>
      </c>
      <c r="AO202" s="91">
        <v>0</v>
      </c>
      <c r="AP202" s="71">
        <f>SUM(AO202*$E202*$F202*$H202*$I202*$AP$9)</f>
        <v>0</v>
      </c>
      <c r="AQ202" s="71"/>
      <c r="AR202" s="71">
        <f>SUM(AQ202*$E202*$F202*$H202*$I202*$AR$9)</f>
        <v>0</v>
      </c>
      <c r="AS202" s="91"/>
      <c r="AT202" s="71">
        <f>SUM(AS202*$E202*$F202*$H202*$I202*$AT$9)</f>
        <v>0</v>
      </c>
      <c r="AU202" s="91">
        <v>0</v>
      </c>
      <c r="AV202" s="71">
        <f>SUM(AU202*$E202*$F202*$H202*$I202*$AV$9)</f>
        <v>0</v>
      </c>
      <c r="AW202" s="91"/>
      <c r="AX202" s="71">
        <f>SUM(AW202*$E202*$F202*$H202*$I202*$AX$9)</f>
        <v>0</v>
      </c>
      <c r="AY202" s="91">
        <v>2</v>
      </c>
      <c r="AZ202" s="71">
        <f>SUM(AY202*$E202*$F202*$H202*$I202*$AZ$9)</f>
        <v>54275.76</v>
      </c>
      <c r="BA202" s="71">
        <v>0</v>
      </c>
      <c r="BB202" s="71">
        <f>SUM(BA202*$E202*$F202*$H202*$J202*$BB$9)</f>
        <v>0</v>
      </c>
      <c r="BC202" s="138">
        <v>0</v>
      </c>
      <c r="BD202" s="71">
        <f>SUM(BC202*$E202*$F202*$H202*$J202*$BD$9)</f>
        <v>0</v>
      </c>
      <c r="BE202" s="71">
        <v>0</v>
      </c>
      <c r="BF202" s="71">
        <f>SUM(BE202*$E202*$F202*$H202*$J202*$BF$9)</f>
        <v>0</v>
      </c>
      <c r="BG202" s="91">
        <v>0</v>
      </c>
      <c r="BH202" s="71">
        <f>SUM(BG202*$E202*$F202*$H202*$J202*$BH$9)</f>
        <v>0</v>
      </c>
      <c r="BI202" s="91"/>
      <c r="BJ202" s="71">
        <f>SUM(BI202*$E202*$F202*$H202*$J202*$BJ$9)</f>
        <v>0</v>
      </c>
      <c r="BK202" s="92"/>
      <c r="BL202" s="71"/>
      <c r="BM202" s="130"/>
      <c r="BN202" s="71">
        <f>SUM(BM202*$E202*$F202*$H202*$J202*$BN$9)</f>
        <v>0</v>
      </c>
      <c r="BO202" s="91">
        <v>0</v>
      </c>
      <c r="BP202" s="71">
        <f>SUM(BO202*$E202*$F202*$H202*$J202*$BP$9)</f>
        <v>0</v>
      </c>
      <c r="BQ202" s="71"/>
      <c r="BR202" s="71">
        <f>SUM(BQ202*$E202*$F202*$H202*$J202*$BR$9)</f>
        <v>0</v>
      </c>
      <c r="BS202" s="91"/>
      <c r="BT202" s="71">
        <f>SUM(BS202*$E202*$F202*$H202*$J202*$BT$9)</f>
        <v>0</v>
      </c>
      <c r="BU202" s="91"/>
      <c r="BV202" s="71">
        <f>SUM(BU202*$E202*$F202*$H202*$J202*$BV$9)</f>
        <v>0</v>
      </c>
      <c r="BW202" s="91"/>
      <c r="BX202" s="71">
        <f>(BW202*$E202*$F202*$H202*$J202*BX$9)</f>
        <v>0</v>
      </c>
      <c r="BY202" s="71"/>
      <c r="BZ202" s="71">
        <f>(BY202*$E202*$F202*$H202*$J202*BZ$9)</f>
        <v>0</v>
      </c>
      <c r="CA202" s="91">
        <v>0</v>
      </c>
      <c r="CB202" s="71">
        <f>(CA202*$E202*$F202*$H202*$K202*CB$9)</f>
        <v>0</v>
      </c>
      <c r="CC202" s="71">
        <v>5</v>
      </c>
      <c r="CD202" s="71">
        <f>(CC202*$E202*$F202*$H202*$L202*CD$9)</f>
        <v>249086.97000000003</v>
      </c>
      <c r="CE202" s="71"/>
      <c r="CF202" s="71">
        <f>(CE202*$E202*$F202*$H202*$J202*CF$9)</f>
        <v>0</v>
      </c>
      <c r="CG202" s="94"/>
      <c r="CH202" s="71">
        <f>(CG202*$E202*$F202*$H202*$I202*CH$9)</f>
        <v>0</v>
      </c>
      <c r="CI202" s="94"/>
      <c r="CJ202" s="94"/>
      <c r="CK202" s="94"/>
      <c r="CL202" s="94"/>
      <c r="CM202" s="95">
        <f>SUM(O202+M202+Q202+S202+Y202+W202+U202+AC202+AA202+AE202+BA202+BE202+AG202+AO202+AQ202+BO202+BQ202+BM202+BS202+BU202+BI202+AI202+AK202+AM202+BC202+BG202+AS202+AU202+AW202+AY202+BK202+BW202+BY202+CA202+CC202+CE202+CK202+CG202)</f>
        <v>8</v>
      </c>
      <c r="CN202" s="95">
        <f>SUM(P202+N202+R202+T202+Z202+X202+V202+AD202+AB202+AF202+BB202+BF202+AH202+AP202+AR202+BP202+BR202+BN202+BT202+BV202+BJ202+AJ202+AL202+AN202+BD202+BH202+AT202+AV202+AX202+AZ202+BL202+BX202+BZ202+CB202+CD202+CF202+CL202+CH202)</f>
        <v>335928.18600000005</v>
      </c>
      <c r="CO202" s="71">
        <v>4</v>
      </c>
      <c r="CP202" s="72">
        <v>199269.576</v>
      </c>
      <c r="CQ202" s="96">
        <v>12</v>
      </c>
      <c r="CR202" s="96">
        <v>535197.7620000001</v>
      </c>
    </row>
    <row r="203" spans="1:97" s="1" customFormat="1" ht="18.75" customHeight="1" x14ac:dyDescent="0.25">
      <c r="A203" s="58">
        <v>34</v>
      </c>
      <c r="B203" s="58"/>
      <c r="C203" s="179" t="s">
        <v>452</v>
      </c>
      <c r="D203" s="157" t="s">
        <v>453</v>
      </c>
      <c r="E203" s="84">
        <v>17622</v>
      </c>
      <c r="F203" s="132">
        <v>0.89</v>
      </c>
      <c r="G203" s="114"/>
      <c r="H203" s="62"/>
      <c r="I203" s="75">
        <v>1.4</v>
      </c>
      <c r="J203" s="76">
        <v>1.68</v>
      </c>
      <c r="K203" s="76">
        <v>2.23</v>
      </c>
      <c r="L203" s="77">
        <v>2.57</v>
      </c>
      <c r="M203" s="133">
        <f>SUM(M204:M206)</f>
        <v>0</v>
      </c>
      <c r="N203" s="133">
        <f t="shared" ref="N203:BY203" si="631">SUM(N204:N206)</f>
        <v>0</v>
      </c>
      <c r="O203" s="133">
        <f t="shared" si="631"/>
        <v>0</v>
      </c>
      <c r="P203" s="133">
        <f t="shared" si="631"/>
        <v>0</v>
      </c>
      <c r="Q203" s="133">
        <f t="shared" si="631"/>
        <v>0</v>
      </c>
      <c r="R203" s="133">
        <f t="shared" si="631"/>
        <v>0</v>
      </c>
      <c r="S203" s="133">
        <f t="shared" si="631"/>
        <v>0</v>
      </c>
      <c r="T203" s="133">
        <f t="shared" si="631"/>
        <v>0</v>
      </c>
      <c r="U203" s="133">
        <f t="shared" si="631"/>
        <v>0</v>
      </c>
      <c r="V203" s="133">
        <f t="shared" si="631"/>
        <v>0</v>
      </c>
      <c r="W203" s="133">
        <f t="shared" si="631"/>
        <v>0</v>
      </c>
      <c r="X203" s="133">
        <f t="shared" si="631"/>
        <v>0</v>
      </c>
      <c r="Y203" s="133">
        <f t="shared" si="631"/>
        <v>0</v>
      </c>
      <c r="Z203" s="133">
        <f t="shared" si="631"/>
        <v>0</v>
      </c>
      <c r="AA203" s="133">
        <f t="shared" si="631"/>
        <v>0</v>
      </c>
      <c r="AB203" s="133">
        <f t="shared" si="631"/>
        <v>0</v>
      </c>
      <c r="AC203" s="133">
        <f t="shared" si="631"/>
        <v>0</v>
      </c>
      <c r="AD203" s="133">
        <f t="shared" si="631"/>
        <v>0</v>
      </c>
      <c r="AE203" s="133">
        <f t="shared" si="631"/>
        <v>0</v>
      </c>
      <c r="AF203" s="133">
        <f t="shared" si="631"/>
        <v>0</v>
      </c>
      <c r="AG203" s="133">
        <f t="shared" si="631"/>
        <v>0</v>
      </c>
      <c r="AH203" s="133">
        <f t="shared" si="631"/>
        <v>0</v>
      </c>
      <c r="AI203" s="133">
        <f t="shared" si="631"/>
        <v>0</v>
      </c>
      <c r="AJ203" s="133">
        <f t="shared" si="631"/>
        <v>0</v>
      </c>
      <c r="AK203" s="133">
        <f t="shared" si="631"/>
        <v>0</v>
      </c>
      <c r="AL203" s="133">
        <f t="shared" si="631"/>
        <v>0</v>
      </c>
      <c r="AM203" s="133">
        <f t="shared" si="631"/>
        <v>0</v>
      </c>
      <c r="AN203" s="133">
        <f t="shared" si="631"/>
        <v>0</v>
      </c>
      <c r="AO203" s="133">
        <f t="shared" si="631"/>
        <v>0</v>
      </c>
      <c r="AP203" s="133">
        <f t="shared" si="631"/>
        <v>0</v>
      </c>
      <c r="AQ203" s="133">
        <f t="shared" si="631"/>
        <v>0</v>
      </c>
      <c r="AR203" s="133">
        <f t="shared" si="631"/>
        <v>0</v>
      </c>
      <c r="AS203" s="133">
        <f t="shared" si="631"/>
        <v>0</v>
      </c>
      <c r="AT203" s="133">
        <f t="shared" si="631"/>
        <v>0</v>
      </c>
      <c r="AU203" s="133">
        <f t="shared" si="631"/>
        <v>0</v>
      </c>
      <c r="AV203" s="133">
        <f t="shared" si="631"/>
        <v>0</v>
      </c>
      <c r="AW203" s="133">
        <f t="shared" si="631"/>
        <v>0</v>
      </c>
      <c r="AX203" s="133">
        <f t="shared" si="631"/>
        <v>0</v>
      </c>
      <c r="AY203" s="133">
        <f t="shared" si="631"/>
        <v>0</v>
      </c>
      <c r="AZ203" s="133">
        <f t="shared" si="631"/>
        <v>0</v>
      </c>
      <c r="BA203" s="133">
        <f t="shared" si="631"/>
        <v>0</v>
      </c>
      <c r="BB203" s="133">
        <f t="shared" si="631"/>
        <v>0</v>
      </c>
      <c r="BC203" s="133">
        <f t="shared" si="631"/>
        <v>0</v>
      </c>
      <c r="BD203" s="133">
        <f t="shared" si="631"/>
        <v>0</v>
      </c>
      <c r="BE203" s="133">
        <f t="shared" si="631"/>
        <v>19</v>
      </c>
      <c r="BF203" s="133">
        <f t="shared" si="631"/>
        <v>582625.6128</v>
      </c>
      <c r="BG203" s="133">
        <f t="shared" si="631"/>
        <v>0</v>
      </c>
      <c r="BH203" s="133">
        <f t="shared" si="631"/>
        <v>0</v>
      </c>
      <c r="BI203" s="133">
        <f t="shared" si="631"/>
        <v>0</v>
      </c>
      <c r="BJ203" s="133">
        <f t="shared" si="631"/>
        <v>0</v>
      </c>
      <c r="BK203" s="133">
        <f t="shared" si="631"/>
        <v>0</v>
      </c>
      <c r="BL203" s="133">
        <f t="shared" si="631"/>
        <v>0</v>
      </c>
      <c r="BM203" s="133">
        <f t="shared" si="631"/>
        <v>60</v>
      </c>
      <c r="BN203" s="133">
        <f t="shared" si="631"/>
        <v>2202609.0240000002</v>
      </c>
      <c r="BO203" s="133">
        <f t="shared" si="631"/>
        <v>0</v>
      </c>
      <c r="BP203" s="133">
        <f t="shared" si="631"/>
        <v>0</v>
      </c>
      <c r="BQ203" s="133">
        <f t="shared" si="631"/>
        <v>4</v>
      </c>
      <c r="BR203" s="133">
        <f t="shared" si="631"/>
        <v>104209.4592</v>
      </c>
      <c r="BS203" s="133">
        <f t="shared" si="631"/>
        <v>0</v>
      </c>
      <c r="BT203" s="133">
        <f t="shared" si="631"/>
        <v>0</v>
      </c>
      <c r="BU203" s="133">
        <f t="shared" si="631"/>
        <v>0</v>
      </c>
      <c r="BV203" s="133">
        <f t="shared" si="631"/>
        <v>0</v>
      </c>
      <c r="BW203" s="133">
        <f t="shared" si="631"/>
        <v>0</v>
      </c>
      <c r="BX203" s="133">
        <f t="shared" si="631"/>
        <v>0</v>
      </c>
      <c r="BY203" s="133">
        <f t="shared" si="631"/>
        <v>0</v>
      </c>
      <c r="BZ203" s="133">
        <f t="shared" ref="BZ203:CN203" si="632">SUM(BZ204:BZ206)</f>
        <v>0</v>
      </c>
      <c r="CA203" s="133">
        <f t="shared" si="632"/>
        <v>0</v>
      </c>
      <c r="CB203" s="133">
        <f t="shared" si="632"/>
        <v>0</v>
      </c>
      <c r="CC203" s="133">
        <f t="shared" si="632"/>
        <v>3</v>
      </c>
      <c r="CD203" s="133">
        <f t="shared" si="632"/>
        <v>119561.74559999999</v>
      </c>
      <c r="CE203" s="133">
        <f t="shared" si="632"/>
        <v>0</v>
      </c>
      <c r="CF203" s="133">
        <f t="shared" si="632"/>
        <v>0</v>
      </c>
      <c r="CG203" s="133">
        <f t="shared" si="632"/>
        <v>0</v>
      </c>
      <c r="CH203" s="133">
        <f t="shared" si="632"/>
        <v>0</v>
      </c>
      <c r="CI203" s="133">
        <f t="shared" si="632"/>
        <v>0</v>
      </c>
      <c r="CJ203" s="133">
        <f t="shared" si="632"/>
        <v>0</v>
      </c>
      <c r="CK203" s="133">
        <f t="shared" si="632"/>
        <v>0</v>
      </c>
      <c r="CL203" s="133">
        <f t="shared" si="632"/>
        <v>0</v>
      </c>
      <c r="CM203" s="133">
        <f t="shared" si="632"/>
        <v>86</v>
      </c>
      <c r="CN203" s="133">
        <f t="shared" si="632"/>
        <v>3009005.8415999999</v>
      </c>
      <c r="CO203" s="133">
        <v>0</v>
      </c>
      <c r="CP203" s="134">
        <v>0</v>
      </c>
      <c r="CQ203" s="117">
        <v>86</v>
      </c>
      <c r="CR203" s="117">
        <v>3009005.8415999999</v>
      </c>
      <c r="CS203" s="3"/>
    </row>
    <row r="204" spans="1:97" s="3" customFormat="1" ht="45" customHeight="1" x14ac:dyDescent="0.25">
      <c r="A204" s="121"/>
      <c r="B204" s="121">
        <v>161</v>
      </c>
      <c r="C204" s="122" t="s">
        <v>454</v>
      </c>
      <c r="D204" s="156" t="s">
        <v>455</v>
      </c>
      <c r="E204" s="84">
        <v>17622</v>
      </c>
      <c r="F204" s="85">
        <v>0.88</v>
      </c>
      <c r="G204" s="86"/>
      <c r="H204" s="87">
        <v>1</v>
      </c>
      <c r="I204" s="88">
        <v>1.4</v>
      </c>
      <c r="J204" s="88">
        <v>1.68</v>
      </c>
      <c r="K204" s="88">
        <v>2.23</v>
      </c>
      <c r="L204" s="89">
        <v>2.57</v>
      </c>
      <c r="M204" s="97"/>
      <c r="N204" s="71">
        <f t="shared" ref="N204:N206" si="633">SUM(M204*$E204*$F204*$H204*$I204*$N$9)</f>
        <v>0</v>
      </c>
      <c r="O204" s="91">
        <v>0</v>
      </c>
      <c r="P204" s="71">
        <f>SUM(O204*$E204*$F204*$H204*$I204*$P$9)</f>
        <v>0</v>
      </c>
      <c r="Q204" s="71">
        <v>0</v>
      </c>
      <c r="R204" s="71">
        <f>SUM(Q204*$E204*$F204*$H204*$I204*$R$9)</f>
        <v>0</v>
      </c>
      <c r="S204" s="91">
        <v>0</v>
      </c>
      <c r="T204" s="71">
        <f>SUM(S204*$E204*$F204*$H204*$I204*$T$9)</f>
        <v>0</v>
      </c>
      <c r="U204" s="91">
        <v>0</v>
      </c>
      <c r="V204" s="71">
        <f>SUM(U204*$E204*$F204*$H204*$I204*$V$9)</f>
        <v>0</v>
      </c>
      <c r="W204" s="91"/>
      <c r="X204" s="71"/>
      <c r="Y204" s="91">
        <v>0</v>
      </c>
      <c r="Z204" s="71">
        <f>SUM(Y204*$E204*$F204*$H204*$I204*$Z$9)</f>
        <v>0</v>
      </c>
      <c r="AA204" s="71">
        <v>0</v>
      </c>
      <c r="AB204" s="71">
        <f>SUM(AA204*$E204*$F204*$H204*$I204*$AB$9)</f>
        <v>0</v>
      </c>
      <c r="AC204" s="71">
        <v>0</v>
      </c>
      <c r="AD204" s="71">
        <f>SUM(AC204*$E204*$F204*$H204*$J204*$AD$9)</f>
        <v>0</v>
      </c>
      <c r="AE204" s="71"/>
      <c r="AF204" s="71">
        <f>SUM(AE204*$E204*$F204*$H204*$J204*$AF$9)</f>
        <v>0</v>
      </c>
      <c r="AG204" s="71"/>
      <c r="AH204" s="71">
        <f>SUM(AG204*$E204*$F204*$H204*$I204*$AH$9)</f>
        <v>0</v>
      </c>
      <c r="AI204" s="91">
        <v>0</v>
      </c>
      <c r="AJ204" s="71">
        <f>SUM(AI204*$E204*$F204*$H204*$I204*$AJ$9)</f>
        <v>0</v>
      </c>
      <c r="AK204" s="91"/>
      <c r="AL204" s="71"/>
      <c r="AM204" s="91"/>
      <c r="AN204" s="71">
        <f>SUM(AM204*$E204*$F204*$H204*$I204*$AN$9)</f>
        <v>0</v>
      </c>
      <c r="AO204" s="91">
        <v>0</v>
      </c>
      <c r="AP204" s="71">
        <f>SUM(AO204*$E204*$F204*$H204*$I204*$AP$9)</f>
        <v>0</v>
      </c>
      <c r="AQ204" s="71">
        <v>0</v>
      </c>
      <c r="AR204" s="71">
        <f>SUM(AQ204*$E204*$F204*$H204*$I204*$AR$9)</f>
        <v>0</v>
      </c>
      <c r="AS204" s="91">
        <v>0</v>
      </c>
      <c r="AT204" s="71">
        <f>SUM(AS204*$E204*$F204*$H204*$I204*$AT$9)</f>
        <v>0</v>
      </c>
      <c r="AU204" s="91">
        <v>0</v>
      </c>
      <c r="AV204" s="71">
        <f>SUM(AU204*$E204*$F204*$H204*$I204*$AV$9)</f>
        <v>0</v>
      </c>
      <c r="AW204" s="91">
        <v>0</v>
      </c>
      <c r="AX204" s="71">
        <f>SUM(AW204*$E204*$F204*$H204*$I204*$AX$9)</f>
        <v>0</v>
      </c>
      <c r="AY204" s="91"/>
      <c r="AZ204" s="71">
        <f>SUM(AY204*$E204*$F204*$H204*$I204*$AZ$9)</f>
        <v>0</v>
      </c>
      <c r="BA204" s="71">
        <v>0</v>
      </c>
      <c r="BB204" s="71">
        <f>SUM(BA204*$E204*$F204*$H204*$J204*$BB$9)</f>
        <v>0</v>
      </c>
      <c r="BC204" s="138">
        <v>0</v>
      </c>
      <c r="BD204" s="71">
        <f>SUM(BC204*$E204*$F204*$H204*$J204*$BD$9)</f>
        <v>0</v>
      </c>
      <c r="BE204" s="71">
        <v>9</v>
      </c>
      <c r="BF204" s="71">
        <f>SUM(BE204*$E204*$F204*$H204*$J204*$BF$9)</f>
        <v>234471.28319999998</v>
      </c>
      <c r="BG204" s="91">
        <v>0</v>
      </c>
      <c r="BH204" s="71">
        <f>SUM(BG204*$E204*$F204*$H204*$J204*$BH$9)</f>
        <v>0</v>
      </c>
      <c r="BI204" s="91">
        <v>0</v>
      </c>
      <c r="BJ204" s="71">
        <f>SUM(BI204*$E204*$F204*$H204*$J204*$BJ$9)</f>
        <v>0</v>
      </c>
      <c r="BK204" s="92"/>
      <c r="BL204" s="71"/>
      <c r="BM204" s="130">
        <v>0</v>
      </c>
      <c r="BN204" s="71">
        <f>SUM(BM204*$E204*$F204*$H204*$J204*$BN$9)</f>
        <v>0</v>
      </c>
      <c r="BO204" s="91"/>
      <c r="BP204" s="71">
        <f>SUM(BO204*$E204*$F204*$H204*$J204*$BP$9)</f>
        <v>0</v>
      </c>
      <c r="BQ204" s="71">
        <v>4</v>
      </c>
      <c r="BR204" s="71">
        <f>SUM(BQ204*$E204*$F204*$H204*$J204*$BR$9)</f>
        <v>104209.4592</v>
      </c>
      <c r="BS204" s="91">
        <v>0</v>
      </c>
      <c r="BT204" s="71">
        <f>SUM(BS204*$E204*$F204*$H204*$J204*$BT$9)</f>
        <v>0</v>
      </c>
      <c r="BU204" s="91"/>
      <c r="BV204" s="71">
        <f>SUM(BU204*$E204*$F204*$H204*$J204*$BV$9)</f>
        <v>0</v>
      </c>
      <c r="BW204" s="91"/>
      <c r="BX204" s="71">
        <f>(BW204*$E204*$F204*$H204*$J204*BX$9)</f>
        <v>0</v>
      </c>
      <c r="BY204" s="71"/>
      <c r="BZ204" s="71">
        <f t="shared" ref="BZ204:BZ206" si="634">(BY204*$E204*$F204*$H204*$J204*BZ$9)</f>
        <v>0</v>
      </c>
      <c r="CA204" s="71"/>
      <c r="CB204" s="71">
        <f t="shared" ref="CB204:CB206" si="635">(CA204*$E204*$F204*$H204*$K204*CB$9)</f>
        <v>0</v>
      </c>
      <c r="CC204" s="130">
        <v>3</v>
      </c>
      <c r="CD204" s="71">
        <f t="shared" ref="CD204:CD206" si="636">(CC204*$E204*$F204*$H204*$L204*CD$9)</f>
        <v>119561.74559999999</v>
      </c>
      <c r="CE204" s="71"/>
      <c r="CF204" s="71">
        <f t="shared" ref="CF204:CF206" si="637">(CE204*$E204*$F204*$H204*$J204*CF$9)</f>
        <v>0</v>
      </c>
      <c r="CG204" s="94"/>
      <c r="CH204" s="71">
        <f t="shared" ref="CH204:CH206" si="638">(CG204*$E204*$F204*$H204*$I204*CH$9)</f>
        <v>0</v>
      </c>
      <c r="CI204" s="94"/>
      <c r="CJ204" s="94"/>
      <c r="CK204" s="94"/>
      <c r="CL204" s="94"/>
      <c r="CM204" s="95">
        <f t="shared" ref="CM204:CN206" si="639">SUM(O204+M204+Q204+S204+Y204+W204+U204+AC204+AA204+AE204+BA204+BE204+AG204+AO204+AQ204+BO204+BQ204+BM204+BS204+BU204+BI204+AI204+AK204+AM204+BC204+BG204+AS204+AU204+AW204+AY204+BK204+BW204+BY204+CA204+CC204+CE204+CK204+CG204)</f>
        <v>16</v>
      </c>
      <c r="CN204" s="95">
        <f t="shared" si="639"/>
        <v>458242.48800000001</v>
      </c>
      <c r="CO204" s="71">
        <v>0</v>
      </c>
      <c r="CP204" s="72">
        <v>0</v>
      </c>
      <c r="CQ204" s="96">
        <v>16</v>
      </c>
      <c r="CR204" s="96">
        <v>458242.48800000001</v>
      </c>
    </row>
    <row r="205" spans="1:97" s="3" customFormat="1" ht="30" customHeight="1" x14ac:dyDescent="0.25">
      <c r="A205" s="121"/>
      <c r="B205" s="121">
        <v>162</v>
      </c>
      <c r="C205" s="122" t="s">
        <v>456</v>
      </c>
      <c r="D205" s="156" t="s">
        <v>457</v>
      </c>
      <c r="E205" s="84">
        <v>17622</v>
      </c>
      <c r="F205" s="85">
        <v>0.92</v>
      </c>
      <c r="G205" s="86"/>
      <c r="H205" s="87">
        <v>1</v>
      </c>
      <c r="I205" s="88">
        <v>1.4</v>
      </c>
      <c r="J205" s="88">
        <v>1.68</v>
      </c>
      <c r="K205" s="88">
        <v>2.23</v>
      </c>
      <c r="L205" s="89">
        <v>2.57</v>
      </c>
      <c r="M205" s="97"/>
      <c r="N205" s="71">
        <f t="shared" si="633"/>
        <v>0</v>
      </c>
      <c r="O205" s="91">
        <v>0</v>
      </c>
      <c r="P205" s="71">
        <f>SUM(O205*$E205*$F205*$H205*$I205*$P$9)</f>
        <v>0</v>
      </c>
      <c r="Q205" s="71">
        <v>0</v>
      </c>
      <c r="R205" s="71">
        <f>SUM(Q205*$E205*$F205*$H205*$I205*$R$9)</f>
        <v>0</v>
      </c>
      <c r="S205" s="91">
        <v>0</v>
      </c>
      <c r="T205" s="71">
        <f>SUM(S205*$E205*$F205*$H205*$I205*$T$9)</f>
        <v>0</v>
      </c>
      <c r="U205" s="91">
        <v>0</v>
      </c>
      <c r="V205" s="71">
        <f>SUM(U205*$E205*$F205*$H205*$I205*$V$9)</f>
        <v>0</v>
      </c>
      <c r="W205" s="91"/>
      <c r="X205" s="71"/>
      <c r="Y205" s="91"/>
      <c r="Z205" s="71">
        <f>SUM(Y205*$E205*$F205*$H205*$I205*$Z$9)</f>
        <v>0</v>
      </c>
      <c r="AA205" s="71">
        <v>0</v>
      </c>
      <c r="AB205" s="71">
        <f>SUM(AA205*$E205*$F205*$H205*$I205*$AB$9)</f>
        <v>0</v>
      </c>
      <c r="AC205" s="71">
        <v>0</v>
      </c>
      <c r="AD205" s="71">
        <f>SUM(AC205*$E205*$F205*$H205*$J205*$AD$9)</f>
        <v>0</v>
      </c>
      <c r="AE205" s="71">
        <v>0</v>
      </c>
      <c r="AF205" s="71">
        <f>SUM(AE205*$E205*$F205*$H205*$J205*$AF$9)</f>
        <v>0</v>
      </c>
      <c r="AG205" s="71"/>
      <c r="AH205" s="71">
        <f>SUM(AG205*$E205*$F205*$H205*$I205*$AH$9)</f>
        <v>0</v>
      </c>
      <c r="AI205" s="91">
        <v>0</v>
      </c>
      <c r="AJ205" s="71">
        <f>SUM(AI205*$E205*$F205*$H205*$I205*$AJ$9)</f>
        <v>0</v>
      </c>
      <c r="AK205" s="91"/>
      <c r="AL205" s="71"/>
      <c r="AM205" s="91"/>
      <c r="AN205" s="71">
        <f>SUM(AM205*$E205*$F205*$H205*$I205*$AN$9)</f>
        <v>0</v>
      </c>
      <c r="AO205" s="91">
        <v>0</v>
      </c>
      <c r="AP205" s="71">
        <f>SUM(AO205*$E205*$F205*$H205*$I205*$AP$9)</f>
        <v>0</v>
      </c>
      <c r="AQ205" s="71">
        <v>0</v>
      </c>
      <c r="AR205" s="71">
        <f>SUM(AQ205*$E205*$F205*$H205*$I205*$AR$9)</f>
        <v>0</v>
      </c>
      <c r="AS205" s="91">
        <v>0</v>
      </c>
      <c r="AT205" s="71">
        <f>SUM(AS205*$E205*$F205*$H205*$I205*$AT$9)</f>
        <v>0</v>
      </c>
      <c r="AU205" s="91">
        <v>0</v>
      </c>
      <c r="AV205" s="71">
        <f>SUM(AU205*$E205*$F205*$H205*$I205*$AV$9)</f>
        <v>0</v>
      </c>
      <c r="AW205" s="91">
        <v>0</v>
      </c>
      <c r="AX205" s="71">
        <f>SUM(AW205*$E205*$F205*$H205*$I205*$AX$9)</f>
        <v>0</v>
      </c>
      <c r="AY205" s="91"/>
      <c r="AZ205" s="71">
        <f>SUM(AY205*$E205*$F205*$H205*$I205*$AZ$9)</f>
        <v>0</v>
      </c>
      <c r="BA205" s="71">
        <v>0</v>
      </c>
      <c r="BB205" s="71">
        <f>SUM(BA205*$E205*$F205*$H205*$J205*$BB$9)</f>
        <v>0</v>
      </c>
      <c r="BC205" s="138">
        <v>0</v>
      </c>
      <c r="BD205" s="71">
        <f>SUM(BC205*$E205*$F205*$H205*$J205*$BD$9)</f>
        <v>0</v>
      </c>
      <c r="BE205" s="71">
        <v>6</v>
      </c>
      <c r="BF205" s="71">
        <f>SUM(BE205*$E205*$F205*$H205*$J205*$BF$9)</f>
        <v>163419.3792</v>
      </c>
      <c r="BG205" s="91">
        <v>0</v>
      </c>
      <c r="BH205" s="71">
        <f>SUM(BG205*$E205*$F205*$H205*$J205*$BH$9)</f>
        <v>0</v>
      </c>
      <c r="BI205" s="91">
        <v>0</v>
      </c>
      <c r="BJ205" s="71">
        <f>SUM(BI205*$E205*$F205*$H205*$J205*$BJ$9)</f>
        <v>0</v>
      </c>
      <c r="BK205" s="92"/>
      <c r="BL205" s="71"/>
      <c r="BM205" s="71">
        <v>30</v>
      </c>
      <c r="BN205" s="71">
        <f>SUM(BM205*$E205*$F205*$H205*$J205*$BN$9)</f>
        <v>817096.89599999995</v>
      </c>
      <c r="BO205" s="91">
        <v>0</v>
      </c>
      <c r="BP205" s="71">
        <f>SUM(BO205*$E205*$F205*$H205*$J205*$BP$9)</f>
        <v>0</v>
      </c>
      <c r="BQ205" s="71">
        <v>0</v>
      </c>
      <c r="BR205" s="71">
        <f>SUM(BQ205*$E205*$F205*$H205*$J205*$BR$9)</f>
        <v>0</v>
      </c>
      <c r="BS205" s="91">
        <v>0</v>
      </c>
      <c r="BT205" s="71">
        <f>SUM(BS205*$E205*$F205*$H205*$J205*$BT$9)</f>
        <v>0</v>
      </c>
      <c r="BU205" s="91"/>
      <c r="BV205" s="71">
        <f>SUM(BU205*$E205*$F205*$H205*$J205*$BV$9)</f>
        <v>0</v>
      </c>
      <c r="BW205" s="91"/>
      <c r="BX205" s="71">
        <f>(BW205*$E205*$F205*$H205*$J205*BX$9)</f>
        <v>0</v>
      </c>
      <c r="BY205" s="71"/>
      <c r="BZ205" s="71">
        <f t="shared" si="634"/>
        <v>0</v>
      </c>
      <c r="CA205" s="71">
        <v>0</v>
      </c>
      <c r="CB205" s="71">
        <f t="shared" si="635"/>
        <v>0</v>
      </c>
      <c r="CC205" s="71">
        <v>0</v>
      </c>
      <c r="CD205" s="71">
        <f t="shared" si="636"/>
        <v>0</v>
      </c>
      <c r="CE205" s="71"/>
      <c r="CF205" s="71">
        <f t="shared" si="637"/>
        <v>0</v>
      </c>
      <c r="CG205" s="94"/>
      <c r="CH205" s="71">
        <f t="shared" si="638"/>
        <v>0</v>
      </c>
      <c r="CI205" s="94"/>
      <c r="CJ205" s="94"/>
      <c r="CK205" s="94"/>
      <c r="CL205" s="94"/>
      <c r="CM205" s="95">
        <f t="shared" si="639"/>
        <v>36</v>
      </c>
      <c r="CN205" s="95">
        <f t="shared" si="639"/>
        <v>980516.27519999992</v>
      </c>
      <c r="CO205" s="71">
        <v>0</v>
      </c>
      <c r="CP205" s="72">
        <v>0</v>
      </c>
      <c r="CQ205" s="96">
        <v>36</v>
      </c>
      <c r="CR205" s="96">
        <v>980516.27519999992</v>
      </c>
    </row>
    <row r="206" spans="1:97" s="3" customFormat="1" ht="30" customHeight="1" x14ac:dyDescent="0.25">
      <c r="A206" s="121"/>
      <c r="B206" s="121">
        <v>163</v>
      </c>
      <c r="C206" s="122" t="s">
        <v>458</v>
      </c>
      <c r="D206" s="156" t="s">
        <v>459</v>
      </c>
      <c r="E206" s="84">
        <v>17622</v>
      </c>
      <c r="F206" s="85">
        <v>1.56</v>
      </c>
      <c r="G206" s="86"/>
      <c r="H206" s="87">
        <v>1</v>
      </c>
      <c r="I206" s="88">
        <v>1.4</v>
      </c>
      <c r="J206" s="88">
        <v>1.68</v>
      </c>
      <c r="K206" s="88">
        <v>2.23</v>
      </c>
      <c r="L206" s="89">
        <v>2.57</v>
      </c>
      <c r="M206" s="97"/>
      <c r="N206" s="71">
        <f t="shared" si="633"/>
        <v>0</v>
      </c>
      <c r="O206" s="91">
        <v>0</v>
      </c>
      <c r="P206" s="71">
        <f>SUM(O206*$E206*$F206*$H206*$I206*$P$9)</f>
        <v>0</v>
      </c>
      <c r="Q206" s="71">
        <v>0</v>
      </c>
      <c r="R206" s="71">
        <f>SUM(Q206*$E206*$F206*$H206*$I206*$R$9)</f>
        <v>0</v>
      </c>
      <c r="S206" s="91">
        <v>0</v>
      </c>
      <c r="T206" s="71">
        <f>SUM(S206*$E206*$F206*$H206*$I206*$T$9)</f>
        <v>0</v>
      </c>
      <c r="U206" s="91">
        <v>0</v>
      </c>
      <c r="V206" s="71">
        <f>SUM(U206*$E206*$F206*$H206*$I206*$V$9)</f>
        <v>0</v>
      </c>
      <c r="W206" s="91"/>
      <c r="X206" s="71"/>
      <c r="Y206" s="91">
        <v>0</v>
      </c>
      <c r="Z206" s="71">
        <f>SUM(Y206*$E206*$F206*$H206*$I206*$Z$9)</f>
        <v>0</v>
      </c>
      <c r="AA206" s="71">
        <v>0</v>
      </c>
      <c r="AB206" s="71">
        <f>SUM(AA206*$E206*$F206*$H206*$I206*$AB$9)</f>
        <v>0</v>
      </c>
      <c r="AC206" s="71">
        <v>0</v>
      </c>
      <c r="AD206" s="71">
        <f>SUM(AC206*$E206*$F206*$H206*$J206*$AD$9)</f>
        <v>0</v>
      </c>
      <c r="AE206" s="71">
        <v>0</v>
      </c>
      <c r="AF206" s="71">
        <f>SUM(AE206*$E206*$F206*$H206*$J206*$AF$9)</f>
        <v>0</v>
      </c>
      <c r="AG206" s="71"/>
      <c r="AH206" s="71">
        <f>SUM(AG206*$E206*$F206*$H206*$I206*$AH$9)</f>
        <v>0</v>
      </c>
      <c r="AI206" s="91">
        <v>0</v>
      </c>
      <c r="AJ206" s="71">
        <f>SUM(AI206*$E206*$F206*$H206*$I206*$AJ$9)</f>
        <v>0</v>
      </c>
      <c r="AK206" s="91"/>
      <c r="AL206" s="71"/>
      <c r="AM206" s="91"/>
      <c r="AN206" s="71">
        <f>SUM(AM206*$E206*$F206*$H206*$I206*$AN$9)</f>
        <v>0</v>
      </c>
      <c r="AO206" s="91">
        <v>0</v>
      </c>
      <c r="AP206" s="71">
        <f>SUM(AO206*$E206*$F206*$H206*$I206*$AP$9)</f>
        <v>0</v>
      </c>
      <c r="AQ206" s="71">
        <v>0</v>
      </c>
      <c r="AR206" s="71">
        <f>SUM(AQ206*$E206*$F206*$H206*$I206*$AR$9)</f>
        <v>0</v>
      </c>
      <c r="AS206" s="91">
        <v>0</v>
      </c>
      <c r="AT206" s="71">
        <f>SUM(AS206*$E206*$F206*$H206*$I206*$AT$9)</f>
        <v>0</v>
      </c>
      <c r="AU206" s="91">
        <v>0</v>
      </c>
      <c r="AV206" s="71">
        <f>SUM(AU206*$E206*$F206*$H206*$I206*$AV$9)</f>
        <v>0</v>
      </c>
      <c r="AW206" s="91">
        <v>0</v>
      </c>
      <c r="AX206" s="71">
        <f>SUM(AW206*$E206*$F206*$H206*$I206*$AX$9)</f>
        <v>0</v>
      </c>
      <c r="AY206" s="91"/>
      <c r="AZ206" s="71">
        <f>SUM(AY206*$E206*$F206*$H206*$I206*$AZ$9)</f>
        <v>0</v>
      </c>
      <c r="BA206" s="71">
        <v>0</v>
      </c>
      <c r="BB206" s="71">
        <f>SUM(BA206*$E206*$F206*$H206*$J206*$BB$9)</f>
        <v>0</v>
      </c>
      <c r="BC206" s="138">
        <v>0</v>
      </c>
      <c r="BD206" s="71">
        <f>SUM(BC206*$E206*$F206*$H206*$J206*$BD$9)</f>
        <v>0</v>
      </c>
      <c r="BE206" s="71">
        <v>4</v>
      </c>
      <c r="BF206" s="71">
        <f>SUM(BE206*$E206*$F206*$H206*$J206*$BF$9)</f>
        <v>184734.9504</v>
      </c>
      <c r="BG206" s="91">
        <v>0</v>
      </c>
      <c r="BH206" s="71">
        <f>SUM(BG206*$E206*$F206*$H206*$J206*$BH$9)</f>
        <v>0</v>
      </c>
      <c r="BI206" s="91">
        <v>0</v>
      </c>
      <c r="BJ206" s="71">
        <f>SUM(BI206*$E206*$F206*$H206*$J206*$BJ$9)</f>
        <v>0</v>
      </c>
      <c r="BK206" s="92"/>
      <c r="BL206" s="71"/>
      <c r="BM206" s="71">
        <v>30</v>
      </c>
      <c r="BN206" s="71">
        <f>SUM(BM206*$E206*$F206*$H206*$J206*$BN$9)</f>
        <v>1385512.128</v>
      </c>
      <c r="BO206" s="91">
        <v>0</v>
      </c>
      <c r="BP206" s="71">
        <f>SUM(BO206*$E206*$F206*$H206*$J206*$BP$9)</f>
        <v>0</v>
      </c>
      <c r="BQ206" s="71">
        <v>0</v>
      </c>
      <c r="BR206" s="71">
        <f>SUM(BQ206*$E206*$F206*$H206*$J206*$BR$9)</f>
        <v>0</v>
      </c>
      <c r="BS206" s="91">
        <v>0</v>
      </c>
      <c r="BT206" s="71">
        <f>SUM(BS206*$E206*$F206*$H206*$J206*$BT$9)</f>
        <v>0</v>
      </c>
      <c r="BU206" s="91"/>
      <c r="BV206" s="71">
        <f>SUM(BU206*$E206*$F206*$H206*$J206*$BV$9)</f>
        <v>0</v>
      </c>
      <c r="BW206" s="91"/>
      <c r="BX206" s="71">
        <f>(BW206*$E206*$F206*$H206*$J206*BX$9)</f>
        <v>0</v>
      </c>
      <c r="BY206" s="71"/>
      <c r="BZ206" s="71">
        <f t="shared" si="634"/>
        <v>0</v>
      </c>
      <c r="CA206" s="71">
        <v>0</v>
      </c>
      <c r="CB206" s="71">
        <f t="shared" si="635"/>
        <v>0</v>
      </c>
      <c r="CC206" s="71">
        <v>0</v>
      </c>
      <c r="CD206" s="71">
        <f t="shared" si="636"/>
        <v>0</v>
      </c>
      <c r="CE206" s="71"/>
      <c r="CF206" s="71">
        <f t="shared" si="637"/>
        <v>0</v>
      </c>
      <c r="CG206" s="94"/>
      <c r="CH206" s="71">
        <f t="shared" si="638"/>
        <v>0</v>
      </c>
      <c r="CI206" s="94"/>
      <c r="CJ206" s="94"/>
      <c r="CK206" s="94"/>
      <c r="CL206" s="94"/>
      <c r="CM206" s="95">
        <f t="shared" si="639"/>
        <v>34</v>
      </c>
      <c r="CN206" s="95">
        <f t="shared" si="639"/>
        <v>1570247.0784</v>
      </c>
      <c r="CO206" s="71">
        <v>0</v>
      </c>
      <c r="CP206" s="72">
        <v>0</v>
      </c>
      <c r="CQ206" s="96">
        <v>34</v>
      </c>
      <c r="CR206" s="96">
        <v>1570247.0784</v>
      </c>
    </row>
    <row r="207" spans="1:97" s="1" customFormat="1" ht="18.75" customHeight="1" x14ac:dyDescent="0.25">
      <c r="A207" s="58">
        <v>35</v>
      </c>
      <c r="B207" s="58"/>
      <c r="C207" s="179" t="s">
        <v>460</v>
      </c>
      <c r="D207" s="157" t="s">
        <v>461</v>
      </c>
      <c r="E207" s="84">
        <v>17622</v>
      </c>
      <c r="F207" s="132">
        <v>1.23</v>
      </c>
      <c r="G207" s="114"/>
      <c r="H207" s="62"/>
      <c r="I207" s="75">
        <v>1.4</v>
      </c>
      <c r="J207" s="76">
        <v>1.68</v>
      </c>
      <c r="K207" s="76">
        <v>2.23</v>
      </c>
      <c r="L207" s="77">
        <v>2.57</v>
      </c>
      <c r="M207" s="133">
        <f>SUM(M208:M211)</f>
        <v>36</v>
      </c>
      <c r="N207" s="133">
        <f t="shared" ref="N207:BY207" si="640">SUM(N208:N211)</f>
        <v>1100712.4128</v>
      </c>
      <c r="O207" s="133">
        <f t="shared" si="640"/>
        <v>0</v>
      </c>
      <c r="P207" s="133">
        <f t="shared" si="640"/>
        <v>0</v>
      </c>
      <c r="Q207" s="133">
        <f t="shared" si="640"/>
        <v>0</v>
      </c>
      <c r="R207" s="133">
        <f t="shared" si="640"/>
        <v>0</v>
      </c>
      <c r="S207" s="133">
        <f t="shared" si="640"/>
        <v>0</v>
      </c>
      <c r="T207" s="133">
        <f t="shared" si="640"/>
        <v>0</v>
      </c>
      <c r="U207" s="133">
        <f t="shared" si="640"/>
        <v>0</v>
      </c>
      <c r="V207" s="133">
        <f t="shared" si="640"/>
        <v>0</v>
      </c>
      <c r="W207" s="133">
        <f t="shared" si="640"/>
        <v>0</v>
      </c>
      <c r="X207" s="133">
        <f t="shared" si="640"/>
        <v>0</v>
      </c>
      <c r="Y207" s="133">
        <f t="shared" si="640"/>
        <v>0</v>
      </c>
      <c r="Z207" s="133">
        <f t="shared" si="640"/>
        <v>0</v>
      </c>
      <c r="AA207" s="133">
        <f t="shared" si="640"/>
        <v>5</v>
      </c>
      <c r="AB207" s="133">
        <f t="shared" si="640"/>
        <v>126561.204</v>
      </c>
      <c r="AC207" s="133">
        <f t="shared" si="640"/>
        <v>0</v>
      </c>
      <c r="AD207" s="133">
        <f t="shared" si="640"/>
        <v>0</v>
      </c>
      <c r="AE207" s="133">
        <f t="shared" si="640"/>
        <v>25</v>
      </c>
      <c r="AF207" s="133">
        <f t="shared" si="640"/>
        <v>759367.22400000005</v>
      </c>
      <c r="AG207" s="133">
        <f t="shared" si="640"/>
        <v>0</v>
      </c>
      <c r="AH207" s="133">
        <f t="shared" si="640"/>
        <v>0</v>
      </c>
      <c r="AI207" s="133">
        <f t="shared" si="640"/>
        <v>0</v>
      </c>
      <c r="AJ207" s="133">
        <f t="shared" si="640"/>
        <v>0</v>
      </c>
      <c r="AK207" s="133">
        <f t="shared" si="640"/>
        <v>0</v>
      </c>
      <c r="AL207" s="133">
        <f t="shared" si="640"/>
        <v>0</v>
      </c>
      <c r="AM207" s="133">
        <f t="shared" si="640"/>
        <v>0</v>
      </c>
      <c r="AN207" s="133">
        <f t="shared" si="640"/>
        <v>0</v>
      </c>
      <c r="AO207" s="133">
        <f t="shared" si="640"/>
        <v>0</v>
      </c>
      <c r="AP207" s="133">
        <f t="shared" si="640"/>
        <v>0</v>
      </c>
      <c r="AQ207" s="133">
        <f t="shared" si="640"/>
        <v>0</v>
      </c>
      <c r="AR207" s="133">
        <f t="shared" si="640"/>
        <v>0</v>
      </c>
      <c r="AS207" s="133">
        <f t="shared" si="640"/>
        <v>100</v>
      </c>
      <c r="AT207" s="133">
        <f t="shared" si="640"/>
        <v>2531224.08</v>
      </c>
      <c r="AU207" s="133">
        <f t="shared" si="640"/>
        <v>0</v>
      </c>
      <c r="AV207" s="133">
        <f t="shared" si="640"/>
        <v>0</v>
      </c>
      <c r="AW207" s="133">
        <f t="shared" si="640"/>
        <v>0</v>
      </c>
      <c r="AX207" s="133">
        <f t="shared" si="640"/>
        <v>0</v>
      </c>
      <c r="AY207" s="133">
        <f t="shared" si="640"/>
        <v>31</v>
      </c>
      <c r="AZ207" s="133">
        <f t="shared" si="640"/>
        <v>784679.46480000007</v>
      </c>
      <c r="BA207" s="133">
        <f t="shared" si="640"/>
        <v>50</v>
      </c>
      <c r="BB207" s="133">
        <f t="shared" si="640"/>
        <v>1518734.4480000001</v>
      </c>
      <c r="BC207" s="133">
        <f t="shared" si="640"/>
        <v>0</v>
      </c>
      <c r="BD207" s="133">
        <f t="shared" si="640"/>
        <v>0</v>
      </c>
      <c r="BE207" s="133">
        <f t="shared" si="640"/>
        <v>3</v>
      </c>
      <c r="BF207" s="133">
        <f t="shared" si="640"/>
        <v>125228.98079999999</v>
      </c>
      <c r="BG207" s="133">
        <f t="shared" si="640"/>
        <v>0</v>
      </c>
      <c r="BH207" s="133">
        <f t="shared" si="640"/>
        <v>0</v>
      </c>
      <c r="BI207" s="133">
        <f t="shared" si="640"/>
        <v>0</v>
      </c>
      <c r="BJ207" s="133">
        <f t="shared" si="640"/>
        <v>0</v>
      </c>
      <c r="BK207" s="133">
        <f t="shared" si="640"/>
        <v>0</v>
      </c>
      <c r="BL207" s="133">
        <f t="shared" si="640"/>
        <v>0</v>
      </c>
      <c r="BM207" s="133">
        <f t="shared" si="640"/>
        <v>30</v>
      </c>
      <c r="BN207" s="133">
        <f t="shared" si="640"/>
        <v>911240.66879999998</v>
      </c>
      <c r="BO207" s="133">
        <f t="shared" si="640"/>
        <v>0</v>
      </c>
      <c r="BP207" s="133">
        <f t="shared" si="640"/>
        <v>0</v>
      </c>
      <c r="BQ207" s="133">
        <f t="shared" si="640"/>
        <v>58</v>
      </c>
      <c r="BR207" s="133">
        <f t="shared" si="640"/>
        <v>1898151.6153599997</v>
      </c>
      <c r="BS207" s="133">
        <f t="shared" si="640"/>
        <v>18</v>
      </c>
      <c r="BT207" s="133">
        <f t="shared" si="640"/>
        <v>546744.40127999999</v>
      </c>
      <c r="BU207" s="133">
        <f t="shared" si="640"/>
        <v>20</v>
      </c>
      <c r="BV207" s="133">
        <f t="shared" si="640"/>
        <v>607493.77919999999</v>
      </c>
      <c r="BW207" s="133">
        <f t="shared" si="640"/>
        <v>19</v>
      </c>
      <c r="BX207" s="133">
        <f t="shared" si="640"/>
        <v>577119.09023999993</v>
      </c>
      <c r="BY207" s="117">
        <f t="shared" si="640"/>
        <v>0</v>
      </c>
      <c r="BZ207" s="133">
        <f t="shared" ref="BZ207:CN207" si="641">SUM(BZ208:BZ211)</f>
        <v>0</v>
      </c>
      <c r="CA207" s="133">
        <f t="shared" si="641"/>
        <v>5</v>
      </c>
      <c r="CB207" s="133">
        <f t="shared" si="641"/>
        <v>201593.9178</v>
      </c>
      <c r="CC207" s="133">
        <f t="shared" si="641"/>
        <v>12</v>
      </c>
      <c r="CD207" s="133">
        <f t="shared" si="641"/>
        <v>557592.50448</v>
      </c>
      <c r="CE207" s="133">
        <f t="shared" si="641"/>
        <v>0</v>
      </c>
      <c r="CF207" s="133">
        <f t="shared" si="641"/>
        <v>0</v>
      </c>
      <c r="CG207" s="133">
        <f t="shared" si="641"/>
        <v>2</v>
      </c>
      <c r="CH207" s="133">
        <f t="shared" si="641"/>
        <v>69571.655999999988</v>
      </c>
      <c r="CI207" s="133">
        <f t="shared" si="641"/>
        <v>0</v>
      </c>
      <c r="CJ207" s="133">
        <f t="shared" si="641"/>
        <v>0</v>
      </c>
      <c r="CK207" s="133">
        <f t="shared" si="641"/>
        <v>0</v>
      </c>
      <c r="CL207" s="133">
        <f t="shared" si="641"/>
        <v>0</v>
      </c>
      <c r="CM207" s="133">
        <f t="shared" si="641"/>
        <v>414</v>
      </c>
      <c r="CN207" s="133">
        <f t="shared" si="641"/>
        <v>12316015.447559999</v>
      </c>
      <c r="CO207" s="133">
        <v>3212</v>
      </c>
      <c r="CP207" s="134">
        <v>84998420.020799994</v>
      </c>
      <c r="CQ207" s="117">
        <v>3626</v>
      </c>
      <c r="CR207" s="117">
        <v>97314435.468359992</v>
      </c>
      <c r="CS207" s="3"/>
    </row>
    <row r="208" spans="1:97" s="3" customFormat="1" ht="18.75" customHeight="1" x14ac:dyDescent="0.25">
      <c r="A208" s="121"/>
      <c r="B208" s="121">
        <v>164</v>
      </c>
      <c r="C208" s="122" t="s">
        <v>462</v>
      </c>
      <c r="D208" s="158" t="s">
        <v>463</v>
      </c>
      <c r="E208" s="84">
        <v>17622</v>
      </c>
      <c r="F208" s="85">
        <v>1.08</v>
      </c>
      <c r="G208" s="86"/>
      <c r="H208" s="214">
        <v>0.95</v>
      </c>
      <c r="I208" s="88">
        <v>1.4</v>
      </c>
      <c r="J208" s="88">
        <v>1.68</v>
      </c>
      <c r="K208" s="88">
        <v>2.23</v>
      </c>
      <c r="L208" s="89">
        <v>2.57</v>
      </c>
      <c r="M208" s="90">
        <v>16</v>
      </c>
      <c r="N208" s="71">
        <f t="shared" ref="N208:N211" si="642">SUM(M208*$E208*$F208*$H208*$I208*$N$9)</f>
        <v>404995.85280000005</v>
      </c>
      <c r="O208" s="91">
        <v>0</v>
      </c>
      <c r="P208" s="71">
        <f>SUM(O208*$E208*$F208*$H208*$I208*$P$9)</f>
        <v>0</v>
      </c>
      <c r="Q208" s="71">
        <v>0</v>
      </c>
      <c r="R208" s="71">
        <f>SUM(Q208*$E208*$F208*$H208*$I208*$R$9)</f>
        <v>0</v>
      </c>
      <c r="S208" s="91">
        <v>0</v>
      </c>
      <c r="T208" s="71">
        <f>SUM(S208*$E208*$F208*$H208*$I208*$T$9)</f>
        <v>0</v>
      </c>
      <c r="U208" s="91">
        <v>0</v>
      </c>
      <c r="V208" s="71">
        <f>SUM(U208*$E208*$F208*$H208*$I208*$V$9)</f>
        <v>0</v>
      </c>
      <c r="W208" s="91"/>
      <c r="X208" s="71"/>
      <c r="Y208" s="71"/>
      <c r="Z208" s="71">
        <f>SUM(Y208*$E208*$F208*$H208*$I208*$Z$9)</f>
        <v>0</v>
      </c>
      <c r="AA208" s="71">
        <v>5</v>
      </c>
      <c r="AB208" s="71">
        <f>SUM(AA208*$E208*$F208*$H208*$I208*$AB$9)</f>
        <v>126561.204</v>
      </c>
      <c r="AC208" s="71">
        <v>0</v>
      </c>
      <c r="AD208" s="71">
        <f>SUM(AC208*$E208*$F208*$H208*$J208*$AD$9)</f>
        <v>0</v>
      </c>
      <c r="AE208" s="130">
        <v>25</v>
      </c>
      <c r="AF208" s="71">
        <f>SUM(AE208*$E208*$F208*$H208*$J208*$AF$9)</f>
        <v>759367.22400000005</v>
      </c>
      <c r="AG208" s="71"/>
      <c r="AH208" s="71">
        <f>SUM(AG208*$E208*$F208*$H208*$I208*$AH$9)</f>
        <v>0</v>
      </c>
      <c r="AI208" s="91">
        <v>0</v>
      </c>
      <c r="AJ208" s="71">
        <f>SUM(AI208*$E208*$F208*$H208*$I208*$AJ$9)</f>
        <v>0</v>
      </c>
      <c r="AK208" s="91"/>
      <c r="AL208" s="71"/>
      <c r="AM208" s="91"/>
      <c r="AN208" s="71">
        <f>SUM(AM208*$E208*$F208*$H208*$I208*$AN$9)</f>
        <v>0</v>
      </c>
      <c r="AO208" s="91"/>
      <c r="AP208" s="71">
        <f>SUM(AO208*$E208*$F208*$H208*$I208*$AP$9)</f>
        <v>0</v>
      </c>
      <c r="AQ208" s="71">
        <v>0</v>
      </c>
      <c r="AR208" s="71">
        <f>SUM(AQ208*$E208*$F208*$H208*$I208*$AR$9)</f>
        <v>0</v>
      </c>
      <c r="AS208" s="71">
        <v>100</v>
      </c>
      <c r="AT208" s="71">
        <f>SUM(AS208*$E208*$F208*$H208*$I208*$AT$9)</f>
        <v>2531224.08</v>
      </c>
      <c r="AU208" s="91">
        <v>0</v>
      </c>
      <c r="AV208" s="71">
        <f>SUM(AU208*$E208*$F208*$H208*$I208*$AV$9)</f>
        <v>0</v>
      </c>
      <c r="AW208" s="71"/>
      <c r="AX208" s="71">
        <f>SUM(AW208*$E208*$F208*$H208*$I208*$AX$9)</f>
        <v>0</v>
      </c>
      <c r="AY208" s="71">
        <v>31</v>
      </c>
      <c r="AZ208" s="71">
        <f>SUM(AY208*$E208*$F208*$H208*$I208*$AZ$9)</f>
        <v>784679.46480000007</v>
      </c>
      <c r="BA208" s="71">
        <v>50</v>
      </c>
      <c r="BB208" s="71">
        <f>SUM(BA208*$E208*$F208*$H208*$J208*$BB$9)</f>
        <v>1518734.4480000001</v>
      </c>
      <c r="BC208" s="138"/>
      <c r="BD208" s="71">
        <f>SUM(BC208*$E208*$F208*$H208*$J208*$BD$9)</f>
        <v>0</v>
      </c>
      <c r="BE208" s="71"/>
      <c r="BF208" s="71">
        <f>SUM(BE208*$E208*$F208*$H208*$J208*$BF$9)</f>
        <v>0</v>
      </c>
      <c r="BG208" s="91">
        <v>0</v>
      </c>
      <c r="BH208" s="71">
        <f>SUM(BG208*$E208*$F208*$H208*$J208*$BH$9)</f>
        <v>0</v>
      </c>
      <c r="BI208" s="91"/>
      <c r="BJ208" s="71">
        <f>SUM(BI208*$E208*$F208*$H208*$J208*$BJ$9)</f>
        <v>0</v>
      </c>
      <c r="BK208" s="131"/>
      <c r="BL208" s="71"/>
      <c r="BM208" s="130">
        <v>30</v>
      </c>
      <c r="BN208" s="71">
        <f>SUM(BM208*$E208*$F208*$H208*$J208*$BN$9)</f>
        <v>911240.66879999998</v>
      </c>
      <c r="BO208" s="91"/>
      <c r="BP208" s="71">
        <f>SUM(BO208*$E208*$F208*$H208*$J208*$BP$9)</f>
        <v>0</v>
      </c>
      <c r="BQ208" s="71">
        <v>46</v>
      </c>
      <c r="BR208" s="71">
        <f>SUM(BQ208*$E208*$F208*$H208*$J208*$BR$9)</f>
        <v>1397235.6921599999</v>
      </c>
      <c r="BS208" s="130">
        <v>18</v>
      </c>
      <c r="BT208" s="71">
        <f>SUM(BS208*$E208*$F208*$H208*$J208*$BT$9)</f>
        <v>546744.40127999999</v>
      </c>
      <c r="BU208" s="130">
        <v>20</v>
      </c>
      <c r="BV208" s="71">
        <f>SUM(BU208*$E208*$F208*$H208*$J208*$BV$9)</f>
        <v>607493.77919999999</v>
      </c>
      <c r="BW208" s="71">
        <v>19</v>
      </c>
      <c r="BX208" s="71">
        <f>(BW208*$E208*$F208*$H208*$J208*BX$9)</f>
        <v>577119.09023999993</v>
      </c>
      <c r="BY208" s="71"/>
      <c r="BZ208" s="71">
        <f t="shared" ref="BZ208:BZ211" si="643">(BY208*$E208*$F208*$H208*$J208*BZ$9)</f>
        <v>0</v>
      </c>
      <c r="CA208" s="130">
        <v>5</v>
      </c>
      <c r="CB208" s="71">
        <f t="shared" ref="CB208:CB211" si="644">(CA208*$E208*$F208*$H208*$K208*CB$9)</f>
        <v>201593.9178</v>
      </c>
      <c r="CC208" s="130">
        <v>12</v>
      </c>
      <c r="CD208" s="71">
        <f t="shared" ref="CD208:CD211" si="645">(CC208*$E208*$F208*$H208*$L208*CD$9)</f>
        <v>557592.50448</v>
      </c>
      <c r="CE208" s="71"/>
      <c r="CF208" s="71">
        <f t="shared" ref="CF208:CF211" si="646">(CE208*$E208*$F208*$H208*$J208*CF$9)</f>
        <v>0</v>
      </c>
      <c r="CG208" s="94"/>
      <c r="CH208" s="71">
        <f t="shared" ref="CH208:CH211" si="647">(CG208*$E208*$F208*$H208*$I208*CH$9)</f>
        <v>0</v>
      </c>
      <c r="CI208" s="94"/>
      <c r="CJ208" s="94"/>
      <c r="CK208" s="94"/>
      <c r="CL208" s="94"/>
      <c r="CM208" s="95">
        <f t="shared" ref="CM208:CN211" si="648">SUM(O208+M208+Q208+S208+Y208+W208+U208+AC208+AA208+AE208+BA208+BE208+AG208+AO208+AQ208+BO208+BQ208+BM208+BS208+BU208+BI208+AI208+AK208+AM208+BC208+BG208+AS208+AU208+AW208+AY208+BK208+BW208+BY208+CA208+CC208+CE208+CK208+CG208)</f>
        <v>377</v>
      </c>
      <c r="CN208" s="95">
        <f t="shared" si="648"/>
        <v>10924582.32756</v>
      </c>
      <c r="CO208" s="71">
        <v>3198</v>
      </c>
      <c r="CP208" s="72">
        <v>84419939.10239999</v>
      </c>
      <c r="CQ208" s="96">
        <v>3575</v>
      </c>
      <c r="CR208" s="96">
        <v>95344521.429959983</v>
      </c>
    </row>
    <row r="209" spans="1:97" s="3" customFormat="1" ht="75" customHeight="1" x14ac:dyDescent="0.25">
      <c r="A209" s="121"/>
      <c r="B209" s="121">
        <v>165</v>
      </c>
      <c r="C209" s="122" t="s">
        <v>464</v>
      </c>
      <c r="D209" s="158" t="s">
        <v>465</v>
      </c>
      <c r="E209" s="84">
        <v>17622</v>
      </c>
      <c r="F209" s="85">
        <v>1.41</v>
      </c>
      <c r="G209" s="86"/>
      <c r="H209" s="87">
        <v>1</v>
      </c>
      <c r="I209" s="88">
        <v>1.4</v>
      </c>
      <c r="J209" s="88">
        <v>1.68</v>
      </c>
      <c r="K209" s="88">
        <v>2.23</v>
      </c>
      <c r="L209" s="89">
        <v>2.57</v>
      </c>
      <c r="M209" s="90">
        <v>20</v>
      </c>
      <c r="N209" s="71">
        <f t="shared" si="642"/>
        <v>695716.55999999994</v>
      </c>
      <c r="O209" s="91">
        <v>0</v>
      </c>
      <c r="P209" s="71">
        <f>SUM(O209*$E209*$F209*$H209*$I209*$P$9)</f>
        <v>0</v>
      </c>
      <c r="Q209" s="71">
        <v>0</v>
      </c>
      <c r="R209" s="71">
        <f>SUM(Q209*$E209*$F209*$H209*$I209*$R$9)</f>
        <v>0</v>
      </c>
      <c r="S209" s="91"/>
      <c r="T209" s="71">
        <f>SUM(S209*$E209*$F209*$H209*$I209*$T$9)</f>
        <v>0</v>
      </c>
      <c r="U209" s="91"/>
      <c r="V209" s="71">
        <f>SUM(U209*$E209*$F209*$H209*$I209*$V$9)</f>
        <v>0</v>
      </c>
      <c r="W209" s="91"/>
      <c r="X209" s="71"/>
      <c r="Y209" s="91">
        <v>0</v>
      </c>
      <c r="Z209" s="71">
        <f>SUM(Y209*$E209*$F209*$H209*$I209*$Z$9)</f>
        <v>0</v>
      </c>
      <c r="AA209" s="71">
        <v>0</v>
      </c>
      <c r="AB209" s="71">
        <f>SUM(AA209*$E209*$F209*$H209*$I209*$AB$9)</f>
        <v>0</v>
      </c>
      <c r="AC209" s="71">
        <v>0</v>
      </c>
      <c r="AD209" s="71">
        <f>SUM(AC209*$E209*$F209*$H209*$J209*$AD$9)</f>
        <v>0</v>
      </c>
      <c r="AE209" s="71"/>
      <c r="AF209" s="71">
        <f>SUM(AE209*$E209*$F209*$H209*$J209*$AF$9)</f>
        <v>0</v>
      </c>
      <c r="AG209" s="71"/>
      <c r="AH209" s="71">
        <f>SUM(AG209*$E209*$F209*$H209*$I209*$AH$9)</f>
        <v>0</v>
      </c>
      <c r="AI209" s="91">
        <v>0</v>
      </c>
      <c r="AJ209" s="71">
        <f>SUM(AI209*$E209*$F209*$H209*$I209*$AJ$9)</f>
        <v>0</v>
      </c>
      <c r="AK209" s="91"/>
      <c r="AL209" s="71"/>
      <c r="AM209" s="91"/>
      <c r="AN209" s="71">
        <f>SUM(AM209*$E209*$F209*$H209*$I209*$AN$9)</f>
        <v>0</v>
      </c>
      <c r="AO209" s="91">
        <v>0</v>
      </c>
      <c r="AP209" s="71">
        <f>SUM(AO209*$E209*$F209*$H209*$I209*$AP$9)</f>
        <v>0</v>
      </c>
      <c r="AQ209" s="71">
        <v>0</v>
      </c>
      <c r="AR209" s="71">
        <f>SUM(AQ209*$E209*$F209*$H209*$I209*$AR$9)</f>
        <v>0</v>
      </c>
      <c r="AS209" s="91">
        <v>0</v>
      </c>
      <c r="AT209" s="71">
        <f>SUM(AS209*$E209*$F209*$H209*$I209*$AT$9)</f>
        <v>0</v>
      </c>
      <c r="AU209" s="91">
        <v>0</v>
      </c>
      <c r="AV209" s="71">
        <f>SUM(AU209*$E209*$F209*$H209*$I209*$AV$9)</f>
        <v>0</v>
      </c>
      <c r="AW209" s="91">
        <v>0</v>
      </c>
      <c r="AX209" s="71">
        <f>SUM(AW209*$E209*$F209*$H209*$I209*$AX$9)</f>
        <v>0</v>
      </c>
      <c r="AY209" s="91"/>
      <c r="AZ209" s="71">
        <f>SUM(AY209*$E209*$F209*$H209*$I209*$AZ$9)</f>
        <v>0</v>
      </c>
      <c r="BA209" s="71">
        <v>0</v>
      </c>
      <c r="BB209" s="71">
        <f>SUM(BA209*$E209*$F209*$H209*$J209*$BB$9)</f>
        <v>0</v>
      </c>
      <c r="BC209" s="138"/>
      <c r="BD209" s="71">
        <f>SUM(BC209*$E209*$F209*$H209*$J209*$BD$9)</f>
        <v>0</v>
      </c>
      <c r="BE209" s="71">
        <v>3</v>
      </c>
      <c r="BF209" s="71">
        <f>SUM(BE209*$E209*$F209*$H209*$J209*$BF$9)</f>
        <v>125228.98079999999</v>
      </c>
      <c r="BG209" s="91"/>
      <c r="BH209" s="71">
        <f>SUM(BG209*$E209*$F209*$H209*$J209*$BH$9)</f>
        <v>0</v>
      </c>
      <c r="BI209" s="91"/>
      <c r="BJ209" s="71">
        <f>SUM(BI209*$E209*$F209*$H209*$J209*$BJ$9)</f>
        <v>0</v>
      </c>
      <c r="BK209" s="92"/>
      <c r="BL209" s="71"/>
      <c r="BM209" s="91">
        <v>0</v>
      </c>
      <c r="BN209" s="71">
        <f>SUM(BM209*$E209*$F209*$H209*$J209*$BN$9)</f>
        <v>0</v>
      </c>
      <c r="BO209" s="91"/>
      <c r="BP209" s="71">
        <f>SUM(BO209*$E209*$F209*$H209*$J209*$BP$9)</f>
        <v>0</v>
      </c>
      <c r="BQ209" s="71">
        <v>12</v>
      </c>
      <c r="BR209" s="71">
        <f>SUM(BQ209*$E209*$F209*$H209*$J209*$BR$9)</f>
        <v>500915.92319999996</v>
      </c>
      <c r="BS209" s="91"/>
      <c r="BT209" s="71">
        <f>SUM(BS209*$E209*$F209*$H209*$J209*$BT$9)</f>
        <v>0</v>
      </c>
      <c r="BU209" s="91"/>
      <c r="BV209" s="71">
        <f>SUM(BU209*$E209*$F209*$H209*$J209*$BV$9)</f>
        <v>0</v>
      </c>
      <c r="BW209" s="91"/>
      <c r="BX209" s="71">
        <f>(BW209*$E209*$F209*$H209*$J209*BX$9)</f>
        <v>0</v>
      </c>
      <c r="BY209" s="71"/>
      <c r="BZ209" s="71">
        <f t="shared" si="643"/>
        <v>0</v>
      </c>
      <c r="CA209" s="91">
        <v>0</v>
      </c>
      <c r="CB209" s="71">
        <f t="shared" si="644"/>
        <v>0</v>
      </c>
      <c r="CC209" s="91"/>
      <c r="CD209" s="71">
        <f t="shared" si="645"/>
        <v>0</v>
      </c>
      <c r="CE209" s="71"/>
      <c r="CF209" s="71">
        <f t="shared" si="646"/>
        <v>0</v>
      </c>
      <c r="CG209" s="94">
        <v>2</v>
      </c>
      <c r="CH209" s="71">
        <f t="shared" si="647"/>
        <v>69571.655999999988</v>
      </c>
      <c r="CI209" s="94"/>
      <c r="CJ209" s="94"/>
      <c r="CK209" s="94"/>
      <c r="CL209" s="94"/>
      <c r="CM209" s="95">
        <f t="shared" si="648"/>
        <v>37</v>
      </c>
      <c r="CN209" s="95">
        <f t="shared" si="648"/>
        <v>1391433.1199999999</v>
      </c>
      <c r="CO209" s="71">
        <v>13</v>
      </c>
      <c r="CP209" s="72">
        <v>514830.25439999992</v>
      </c>
      <c r="CQ209" s="96">
        <v>50</v>
      </c>
      <c r="CR209" s="96">
        <v>1906263.3743999999</v>
      </c>
    </row>
    <row r="210" spans="1:97" s="3" customFormat="1" ht="21" customHeight="1" x14ac:dyDescent="0.25">
      <c r="A210" s="121"/>
      <c r="B210" s="121">
        <v>166</v>
      </c>
      <c r="C210" s="122" t="s">
        <v>466</v>
      </c>
      <c r="D210" s="158" t="s">
        <v>467</v>
      </c>
      <c r="E210" s="84">
        <v>17622</v>
      </c>
      <c r="F210" s="85">
        <v>2.58</v>
      </c>
      <c r="G210" s="86"/>
      <c r="H210" s="87">
        <v>1</v>
      </c>
      <c r="I210" s="88">
        <v>1.4</v>
      </c>
      <c r="J210" s="88">
        <v>1.68</v>
      </c>
      <c r="K210" s="88">
        <v>2.23</v>
      </c>
      <c r="L210" s="89">
        <v>2.57</v>
      </c>
      <c r="M210" s="97">
        <v>0</v>
      </c>
      <c r="N210" s="71">
        <f t="shared" si="642"/>
        <v>0</v>
      </c>
      <c r="O210" s="97"/>
      <c r="P210" s="71">
        <f>SUM(O210*$E210*$F210*$H210*$I210*$P$9)</f>
        <v>0</v>
      </c>
      <c r="Q210" s="90"/>
      <c r="R210" s="71">
        <f>SUM(Q210*$E210*$F210*$H210*$I210*$R$9)</f>
        <v>0</v>
      </c>
      <c r="S210" s="97"/>
      <c r="T210" s="71">
        <f>SUM(S210*$E210*$F210*$H210*$I210*$T$9)</f>
        <v>0</v>
      </c>
      <c r="U210" s="97"/>
      <c r="V210" s="71">
        <f>SUM(U210*$E210*$F210*$H210*$I210*$V$9)</f>
        <v>0</v>
      </c>
      <c r="W210" s="91"/>
      <c r="X210" s="71"/>
      <c r="Y210" s="97"/>
      <c r="Z210" s="71">
        <f>SUM(Y210*$E210*$F210*$H210*$I210*$Z$9)</f>
        <v>0</v>
      </c>
      <c r="AA210" s="90"/>
      <c r="AB210" s="71">
        <f>SUM(AA210*$E210*$F210*$H210*$I210*$AB$9)</f>
        <v>0</v>
      </c>
      <c r="AC210" s="90"/>
      <c r="AD210" s="71">
        <f>SUM(AC210*$E210*$F210*$H210*$J210*$AD$9)</f>
        <v>0</v>
      </c>
      <c r="AE210" s="90"/>
      <c r="AF210" s="71">
        <f>SUM(AE210*$E210*$F210*$H210*$J210*$AF$9)</f>
        <v>0</v>
      </c>
      <c r="AG210" s="90"/>
      <c r="AH210" s="71">
        <f>SUM(AG210*$E210*$F210*$H210*$I210*$AH$9)</f>
        <v>0</v>
      </c>
      <c r="AI210" s="97"/>
      <c r="AJ210" s="71">
        <f>SUM(AI210*$E210*$F210*$H210*$I210*$AJ$9)</f>
        <v>0</v>
      </c>
      <c r="AK210" s="97"/>
      <c r="AL210" s="71"/>
      <c r="AM210" s="97"/>
      <c r="AN210" s="71">
        <f>SUM(AM210*$E210*$F210*$H210*$I210*$AN$9)</f>
        <v>0</v>
      </c>
      <c r="AO210" s="97"/>
      <c r="AP210" s="71">
        <f>SUM(AO210*$E210*$F210*$H210*$I210*$AP$9)</f>
        <v>0</v>
      </c>
      <c r="AQ210" s="90"/>
      <c r="AR210" s="71">
        <f>SUM(AQ210*$E210*$F210*$H210*$I210*$AR$9)</f>
        <v>0</v>
      </c>
      <c r="AS210" s="97"/>
      <c r="AT210" s="71">
        <f>SUM(AS210*$E210*$F210*$H210*$I210*$AT$9)</f>
        <v>0</v>
      </c>
      <c r="AU210" s="97"/>
      <c r="AV210" s="71">
        <f>SUM(AU210*$E210*$F210*$H210*$I210*$AV$9)</f>
        <v>0</v>
      </c>
      <c r="AW210" s="97"/>
      <c r="AX210" s="71">
        <f>SUM(AW210*$E210*$F210*$H210*$I210*$AX$9)</f>
        <v>0</v>
      </c>
      <c r="AY210" s="91"/>
      <c r="AZ210" s="71">
        <f>SUM(AY210*$E210*$F210*$H210*$I210*$AZ$9)</f>
        <v>0</v>
      </c>
      <c r="BA210" s="90"/>
      <c r="BB210" s="71">
        <f>SUM(BA210*$E210*$F210*$H210*$J210*$BB$9)</f>
        <v>0</v>
      </c>
      <c r="BC210" s="154"/>
      <c r="BD210" s="71">
        <f>SUM(BC210*$E210*$F210*$H210*$J210*$BD$9)</f>
        <v>0</v>
      </c>
      <c r="BE210" s="90"/>
      <c r="BF210" s="71">
        <f>SUM(BE210*$E210*$F210*$H210*$J210*$BF$9)</f>
        <v>0</v>
      </c>
      <c r="BG210" s="97"/>
      <c r="BH210" s="71">
        <f>SUM(BG210*$E210*$F210*$H210*$J210*$BH$9)</f>
        <v>0</v>
      </c>
      <c r="BI210" s="97"/>
      <c r="BJ210" s="71">
        <f>SUM(BI210*$E210*$F210*$H210*$J210*$BJ$9)</f>
        <v>0</v>
      </c>
      <c r="BK210" s="99"/>
      <c r="BL210" s="71"/>
      <c r="BM210" s="97"/>
      <c r="BN210" s="71">
        <f>SUM(BM210*$E210*$F210*$H210*$J210*$BN$9)</f>
        <v>0</v>
      </c>
      <c r="BO210" s="97"/>
      <c r="BP210" s="71">
        <f>SUM(BO210*$E210*$F210*$H210*$J210*$BP$9)</f>
        <v>0</v>
      </c>
      <c r="BQ210" s="90">
        <v>0</v>
      </c>
      <c r="BR210" s="71">
        <f>SUM(BQ210*$E210*$F210*$H210*$J210*$BR$9)</f>
        <v>0</v>
      </c>
      <c r="BS210" s="97"/>
      <c r="BT210" s="71">
        <f>SUM(BS210*$E210*$F210*$H210*$J210*$BT$9)</f>
        <v>0</v>
      </c>
      <c r="BU210" s="91"/>
      <c r="BV210" s="71">
        <f>SUM(BU210*$E210*$F210*$H210*$J210*$BV$9)</f>
        <v>0</v>
      </c>
      <c r="BW210" s="91"/>
      <c r="BX210" s="71">
        <f>(BW210*$E210*$F210*$H210*$J210*BX$9)</f>
        <v>0</v>
      </c>
      <c r="BY210" s="90"/>
      <c r="BZ210" s="71">
        <f t="shared" si="643"/>
        <v>0</v>
      </c>
      <c r="CA210" s="97"/>
      <c r="CB210" s="71">
        <f t="shared" si="644"/>
        <v>0</v>
      </c>
      <c r="CC210" s="97"/>
      <c r="CD210" s="71">
        <f t="shared" si="645"/>
        <v>0</v>
      </c>
      <c r="CE210" s="71"/>
      <c r="CF210" s="71">
        <f t="shared" si="646"/>
        <v>0</v>
      </c>
      <c r="CG210" s="94"/>
      <c r="CH210" s="71">
        <f t="shared" si="647"/>
        <v>0</v>
      </c>
      <c r="CI210" s="94"/>
      <c r="CJ210" s="94"/>
      <c r="CK210" s="94"/>
      <c r="CL210" s="94"/>
      <c r="CM210" s="95">
        <f t="shared" si="648"/>
        <v>0</v>
      </c>
      <c r="CN210" s="95">
        <f t="shared" si="648"/>
        <v>0</v>
      </c>
      <c r="CO210" s="71">
        <v>1</v>
      </c>
      <c r="CP210" s="72">
        <v>63650.663999999997</v>
      </c>
      <c r="CQ210" s="96">
        <v>1</v>
      </c>
      <c r="CR210" s="96">
        <v>63650.663999999997</v>
      </c>
    </row>
    <row r="211" spans="1:97" s="3" customFormat="1" ht="30" customHeight="1" x14ac:dyDescent="0.25">
      <c r="A211" s="121"/>
      <c r="B211" s="121">
        <v>167</v>
      </c>
      <c r="C211" s="122" t="s">
        <v>468</v>
      </c>
      <c r="D211" s="158" t="s">
        <v>469</v>
      </c>
      <c r="E211" s="84">
        <v>17622</v>
      </c>
      <c r="F211" s="144">
        <v>12.27</v>
      </c>
      <c r="G211" s="86"/>
      <c r="H211" s="87">
        <v>1</v>
      </c>
      <c r="I211" s="88">
        <v>1.4</v>
      </c>
      <c r="J211" s="88">
        <v>1.68</v>
      </c>
      <c r="K211" s="88">
        <v>2.23</v>
      </c>
      <c r="L211" s="89">
        <v>2.57</v>
      </c>
      <c r="M211" s="97">
        <v>0</v>
      </c>
      <c r="N211" s="71">
        <f t="shared" si="642"/>
        <v>0</v>
      </c>
      <c r="O211" s="97"/>
      <c r="P211" s="71">
        <f>SUM(O211*$E211*$F211*$H211*$I211*$P$9)</f>
        <v>0</v>
      </c>
      <c r="Q211" s="90"/>
      <c r="R211" s="71">
        <f>SUM(Q211*$E211*$F211*$H211*$I211*$R$9)</f>
        <v>0</v>
      </c>
      <c r="S211" s="97"/>
      <c r="T211" s="71">
        <f>SUM(S211*$E211*$F211*$H211*$I211*$T$9)</f>
        <v>0</v>
      </c>
      <c r="U211" s="97"/>
      <c r="V211" s="71">
        <f>SUM(U211*$E211*$F211*$H211*$I211*$V$9)</f>
        <v>0</v>
      </c>
      <c r="W211" s="91"/>
      <c r="X211" s="71"/>
      <c r="Y211" s="97"/>
      <c r="Z211" s="71">
        <f>SUM(Y211*$E211*$F211*$H211*$I211*$Z$9)</f>
        <v>0</v>
      </c>
      <c r="AA211" s="90"/>
      <c r="AB211" s="71">
        <f>SUM(AA211*$E211*$F211*$H211*$I211*$AB$9)</f>
        <v>0</v>
      </c>
      <c r="AC211" s="90"/>
      <c r="AD211" s="71">
        <f>SUM(AC211*$E211*$F211*$H211*$J211*$AD$9)</f>
        <v>0</v>
      </c>
      <c r="AE211" s="90"/>
      <c r="AF211" s="71">
        <f>SUM(AE211*$E211*$F211*$H211*$J211*$AF$9)</f>
        <v>0</v>
      </c>
      <c r="AG211" s="90"/>
      <c r="AH211" s="71">
        <f>SUM(AG211*$E211*$F211*$H211*$I211*$AH$9)</f>
        <v>0</v>
      </c>
      <c r="AI211" s="97"/>
      <c r="AJ211" s="71">
        <f>SUM(AI211*$E211*$F211*$H211*$I211*$AJ$9)</f>
        <v>0</v>
      </c>
      <c r="AK211" s="97"/>
      <c r="AL211" s="71"/>
      <c r="AM211" s="97"/>
      <c r="AN211" s="71">
        <f>SUM(AM211*$E211*$F211*$H211*$I211*$AN$9)</f>
        <v>0</v>
      </c>
      <c r="AO211" s="97"/>
      <c r="AP211" s="71">
        <f>SUM(AO211*$E211*$F211*$H211*$I211*$AP$9)</f>
        <v>0</v>
      </c>
      <c r="AQ211" s="90"/>
      <c r="AR211" s="71">
        <f>SUM(AQ211*$E211*$F211*$H211*$I211*$AR$9)</f>
        <v>0</v>
      </c>
      <c r="AS211" s="97"/>
      <c r="AT211" s="71">
        <f>SUM(AS211*$E211*$F211*$H211*$I211*$AT$9)</f>
        <v>0</v>
      </c>
      <c r="AU211" s="97"/>
      <c r="AV211" s="71">
        <f>SUM(AU211*$E211*$F211*$H211*$I211*$AV$9)</f>
        <v>0</v>
      </c>
      <c r="AW211" s="97"/>
      <c r="AX211" s="71">
        <f>SUM(AW211*$E211*$F211*$H211*$I211*$AX$9)</f>
        <v>0</v>
      </c>
      <c r="AY211" s="97"/>
      <c r="AZ211" s="71">
        <f>SUM(AY211*$E211*$F211*$H211*$I211*$AZ$9)</f>
        <v>0</v>
      </c>
      <c r="BA211" s="98"/>
      <c r="BB211" s="71">
        <f>SUM(BA211*$E211*$F211*$H211*$J211*$BB$9)</f>
        <v>0</v>
      </c>
      <c r="BC211" s="154"/>
      <c r="BD211" s="71">
        <f>SUM(BC211*$E211*$F211*$H211*$J211*$BD$9)</f>
        <v>0</v>
      </c>
      <c r="BE211" s="90"/>
      <c r="BF211" s="71">
        <f>SUM(BE211*$E211*$F211*$H211*$J211*$BF$9)</f>
        <v>0</v>
      </c>
      <c r="BG211" s="97"/>
      <c r="BH211" s="71">
        <f>SUM(BG211*$E211*$F211*$H211*$J211*$BH$9)</f>
        <v>0</v>
      </c>
      <c r="BI211" s="97"/>
      <c r="BJ211" s="71">
        <f>SUM(BI211*$E211*$F211*$H211*$J211*$BJ$9)</f>
        <v>0</v>
      </c>
      <c r="BK211" s="99"/>
      <c r="BL211" s="71"/>
      <c r="BM211" s="97"/>
      <c r="BN211" s="71">
        <f>SUM(BM211*$E211*$F211*$H211*$J211*$BN$9)</f>
        <v>0</v>
      </c>
      <c r="BO211" s="97"/>
      <c r="BP211" s="71">
        <f>SUM(BO211*$E211*$F211*$H211*$J211*$BP$9)</f>
        <v>0</v>
      </c>
      <c r="BQ211" s="90">
        <v>0</v>
      </c>
      <c r="BR211" s="71">
        <f>SUM(BQ211*$E211*$F211*$H211*$J211*$BR$9)</f>
        <v>0</v>
      </c>
      <c r="BS211" s="97"/>
      <c r="BT211" s="71">
        <f>SUM(BS211*$E211*$F211*$H211*$J211*$BT$9)</f>
        <v>0</v>
      </c>
      <c r="BU211" s="97"/>
      <c r="BV211" s="71">
        <f>SUM(BU211*$E211*$F211*$H211*$J211*$BV$9)</f>
        <v>0</v>
      </c>
      <c r="BW211" s="97"/>
      <c r="BX211" s="71">
        <f>(BW211*$E211*$F211*$H211*$J211*BX$9)</f>
        <v>0</v>
      </c>
      <c r="BY211" s="90"/>
      <c r="BZ211" s="71">
        <f t="shared" si="643"/>
        <v>0</v>
      </c>
      <c r="CA211" s="97"/>
      <c r="CB211" s="71">
        <f t="shared" si="644"/>
        <v>0</v>
      </c>
      <c r="CC211" s="97"/>
      <c r="CD211" s="71">
        <f t="shared" si="645"/>
        <v>0</v>
      </c>
      <c r="CE211" s="71"/>
      <c r="CF211" s="71">
        <f t="shared" si="646"/>
        <v>0</v>
      </c>
      <c r="CG211" s="94"/>
      <c r="CH211" s="71">
        <f t="shared" si="647"/>
        <v>0</v>
      </c>
      <c r="CI211" s="94"/>
      <c r="CJ211" s="94"/>
      <c r="CK211" s="94"/>
      <c r="CL211" s="94"/>
      <c r="CM211" s="95">
        <f t="shared" si="648"/>
        <v>0</v>
      </c>
      <c r="CN211" s="95">
        <f t="shared" si="648"/>
        <v>0</v>
      </c>
      <c r="CO211" s="71">
        <v>0</v>
      </c>
      <c r="CP211" s="72">
        <v>0</v>
      </c>
      <c r="CQ211" s="96">
        <v>0</v>
      </c>
      <c r="CR211" s="96">
        <v>0</v>
      </c>
    </row>
    <row r="212" spans="1:97" s="1" customFormat="1" ht="18.75" customHeight="1" x14ac:dyDescent="0.25">
      <c r="A212" s="58">
        <v>36</v>
      </c>
      <c r="B212" s="58"/>
      <c r="C212" s="179" t="s">
        <v>470</v>
      </c>
      <c r="D212" s="157" t="s">
        <v>471</v>
      </c>
      <c r="E212" s="84">
        <v>17622</v>
      </c>
      <c r="F212" s="186"/>
      <c r="G212" s="114"/>
      <c r="H212" s="62"/>
      <c r="I212" s="75">
        <v>1.4</v>
      </c>
      <c r="J212" s="76">
        <v>1.68</v>
      </c>
      <c r="K212" s="76">
        <v>2.23</v>
      </c>
      <c r="L212" s="77">
        <v>2.57</v>
      </c>
      <c r="M212" s="133">
        <f>SUM(M213:M242)</f>
        <v>12</v>
      </c>
      <c r="N212" s="133">
        <f t="shared" ref="N212:BY212" si="649">SUM(N213:N242)</f>
        <v>1377654.5486880001</v>
      </c>
      <c r="O212" s="133">
        <f t="shared" si="649"/>
        <v>0</v>
      </c>
      <c r="P212" s="133">
        <f t="shared" si="649"/>
        <v>0</v>
      </c>
      <c r="Q212" s="133">
        <f t="shared" si="649"/>
        <v>20</v>
      </c>
      <c r="R212" s="133">
        <f t="shared" si="649"/>
        <v>197366.39999999999</v>
      </c>
      <c r="S212" s="133">
        <f t="shared" si="649"/>
        <v>25</v>
      </c>
      <c r="T212" s="133">
        <f t="shared" si="649"/>
        <v>246707.99999999997</v>
      </c>
      <c r="U212" s="133">
        <f t="shared" si="649"/>
        <v>0</v>
      </c>
      <c r="V212" s="133">
        <f t="shared" si="649"/>
        <v>0</v>
      </c>
      <c r="W212" s="133">
        <f t="shared" si="649"/>
        <v>0</v>
      </c>
      <c r="X212" s="133">
        <f t="shared" si="649"/>
        <v>0</v>
      </c>
      <c r="Y212" s="133">
        <f t="shared" si="649"/>
        <v>0</v>
      </c>
      <c r="Z212" s="133">
        <f t="shared" si="649"/>
        <v>0</v>
      </c>
      <c r="AA212" s="133">
        <f t="shared" si="649"/>
        <v>9</v>
      </c>
      <c r="AB212" s="133">
        <f t="shared" si="649"/>
        <v>124340.83199999999</v>
      </c>
      <c r="AC212" s="133">
        <f t="shared" si="649"/>
        <v>0</v>
      </c>
      <c r="AD212" s="133">
        <f t="shared" si="649"/>
        <v>0</v>
      </c>
      <c r="AE212" s="133">
        <f t="shared" si="649"/>
        <v>0</v>
      </c>
      <c r="AF212" s="133">
        <f t="shared" si="649"/>
        <v>0</v>
      </c>
      <c r="AG212" s="133">
        <f t="shared" si="649"/>
        <v>0</v>
      </c>
      <c r="AH212" s="133">
        <f t="shared" si="649"/>
        <v>0</v>
      </c>
      <c r="AI212" s="133">
        <f t="shared" si="649"/>
        <v>0</v>
      </c>
      <c r="AJ212" s="133">
        <f t="shared" si="649"/>
        <v>0</v>
      </c>
      <c r="AK212" s="133">
        <f t="shared" si="649"/>
        <v>0</v>
      </c>
      <c r="AL212" s="133">
        <f t="shared" si="649"/>
        <v>0</v>
      </c>
      <c r="AM212" s="133">
        <f t="shared" si="649"/>
        <v>0</v>
      </c>
      <c r="AN212" s="133">
        <f t="shared" si="649"/>
        <v>0</v>
      </c>
      <c r="AO212" s="133">
        <f t="shared" si="649"/>
        <v>0</v>
      </c>
      <c r="AP212" s="133">
        <f t="shared" si="649"/>
        <v>0</v>
      </c>
      <c r="AQ212" s="133">
        <f t="shared" si="649"/>
        <v>0</v>
      </c>
      <c r="AR212" s="133">
        <f t="shared" si="649"/>
        <v>0</v>
      </c>
      <c r="AS212" s="133">
        <f t="shared" si="649"/>
        <v>0</v>
      </c>
      <c r="AT212" s="133">
        <f t="shared" si="649"/>
        <v>0</v>
      </c>
      <c r="AU212" s="133">
        <f t="shared" si="649"/>
        <v>0</v>
      </c>
      <c r="AV212" s="133">
        <f t="shared" si="649"/>
        <v>0</v>
      </c>
      <c r="AW212" s="133">
        <f t="shared" si="649"/>
        <v>0</v>
      </c>
      <c r="AX212" s="133">
        <f t="shared" si="649"/>
        <v>0</v>
      </c>
      <c r="AY212" s="133">
        <f t="shared" si="649"/>
        <v>0</v>
      </c>
      <c r="AZ212" s="133">
        <f t="shared" si="649"/>
        <v>0</v>
      </c>
      <c r="BA212" s="133">
        <f t="shared" si="649"/>
        <v>0</v>
      </c>
      <c r="BB212" s="133">
        <f t="shared" si="649"/>
        <v>0</v>
      </c>
      <c r="BC212" s="133">
        <f t="shared" si="649"/>
        <v>394</v>
      </c>
      <c r="BD212" s="133">
        <f t="shared" si="649"/>
        <v>16883446.826489758</v>
      </c>
      <c r="BE212" s="133">
        <f t="shared" si="649"/>
        <v>0</v>
      </c>
      <c r="BF212" s="133">
        <f t="shared" si="649"/>
        <v>0</v>
      </c>
      <c r="BG212" s="133">
        <f t="shared" si="649"/>
        <v>182</v>
      </c>
      <c r="BH212" s="133">
        <f t="shared" si="649"/>
        <v>15385432.317631202</v>
      </c>
      <c r="BI212" s="133">
        <f t="shared" si="649"/>
        <v>0</v>
      </c>
      <c r="BJ212" s="133">
        <f t="shared" si="649"/>
        <v>0</v>
      </c>
      <c r="BK212" s="133">
        <f t="shared" si="649"/>
        <v>0</v>
      </c>
      <c r="BL212" s="133">
        <f t="shared" si="649"/>
        <v>0</v>
      </c>
      <c r="BM212" s="133">
        <f t="shared" si="649"/>
        <v>0</v>
      </c>
      <c r="BN212" s="133">
        <f t="shared" si="649"/>
        <v>0</v>
      </c>
      <c r="BO212" s="133">
        <f t="shared" si="649"/>
        <v>0</v>
      </c>
      <c r="BP212" s="133">
        <f t="shared" si="649"/>
        <v>0</v>
      </c>
      <c r="BQ212" s="133">
        <f t="shared" si="649"/>
        <v>0</v>
      </c>
      <c r="BR212" s="133">
        <f t="shared" si="649"/>
        <v>0</v>
      </c>
      <c r="BS212" s="133">
        <f t="shared" si="649"/>
        <v>0</v>
      </c>
      <c r="BT212" s="133">
        <f t="shared" si="649"/>
        <v>0</v>
      </c>
      <c r="BU212" s="133">
        <f t="shared" si="649"/>
        <v>0</v>
      </c>
      <c r="BV212" s="133">
        <f t="shared" si="649"/>
        <v>0</v>
      </c>
      <c r="BW212" s="133">
        <f t="shared" si="649"/>
        <v>0</v>
      </c>
      <c r="BX212" s="133">
        <f t="shared" si="649"/>
        <v>0</v>
      </c>
      <c r="BY212" s="133">
        <f t="shared" si="649"/>
        <v>0</v>
      </c>
      <c r="BZ212" s="133">
        <f t="shared" ref="BZ212:CN212" si="650">SUM(BZ213:BZ242)</f>
        <v>0</v>
      </c>
      <c r="CA212" s="133">
        <f t="shared" si="650"/>
        <v>0</v>
      </c>
      <c r="CB212" s="133">
        <f t="shared" si="650"/>
        <v>0</v>
      </c>
      <c r="CC212" s="133">
        <f t="shared" si="650"/>
        <v>0</v>
      </c>
      <c r="CD212" s="133">
        <f t="shared" si="650"/>
        <v>0</v>
      </c>
      <c r="CE212" s="133">
        <f t="shared" si="650"/>
        <v>0</v>
      </c>
      <c r="CF212" s="133">
        <f t="shared" si="650"/>
        <v>0</v>
      </c>
      <c r="CG212" s="133">
        <f t="shared" si="650"/>
        <v>0</v>
      </c>
      <c r="CH212" s="133">
        <f t="shared" si="650"/>
        <v>0</v>
      </c>
      <c r="CI212" s="133">
        <f t="shared" si="650"/>
        <v>0</v>
      </c>
      <c r="CJ212" s="133">
        <f t="shared" si="650"/>
        <v>0</v>
      </c>
      <c r="CK212" s="133">
        <f t="shared" si="650"/>
        <v>0</v>
      </c>
      <c r="CL212" s="133">
        <f t="shared" si="650"/>
        <v>0</v>
      </c>
      <c r="CM212" s="133">
        <f t="shared" si="650"/>
        <v>642</v>
      </c>
      <c r="CN212" s="133">
        <f t="shared" si="650"/>
        <v>34214948.924808964</v>
      </c>
      <c r="CO212" s="133">
        <v>2992</v>
      </c>
      <c r="CP212" s="134">
        <v>66239879.184943207</v>
      </c>
      <c r="CQ212" s="117">
        <v>3634</v>
      </c>
      <c r="CR212" s="117">
        <v>100454828.10975218</v>
      </c>
      <c r="CS212" s="3"/>
    </row>
    <row r="213" spans="1:97" s="3" customFormat="1" ht="30" customHeight="1" x14ac:dyDescent="0.25">
      <c r="A213" s="121"/>
      <c r="B213" s="121">
        <v>168</v>
      </c>
      <c r="C213" s="122" t="s">
        <v>472</v>
      </c>
      <c r="D213" s="158" t="s">
        <v>473</v>
      </c>
      <c r="E213" s="84">
        <v>17622</v>
      </c>
      <c r="F213" s="85">
        <v>7.86</v>
      </c>
      <c r="G213" s="86"/>
      <c r="H213" s="187">
        <v>1</v>
      </c>
      <c r="I213" s="88">
        <v>1.4</v>
      </c>
      <c r="J213" s="88">
        <v>1.68</v>
      </c>
      <c r="K213" s="88">
        <v>2.23</v>
      </c>
      <c r="L213" s="89">
        <v>2.57</v>
      </c>
      <c r="M213" s="90">
        <v>2</v>
      </c>
      <c r="N213" s="71">
        <f t="shared" ref="N213:N214" si="651">SUM(M213*$E213*$F213*$H213*$I213*$N$9)</f>
        <v>387824.97600000002</v>
      </c>
      <c r="O213" s="91"/>
      <c r="P213" s="71">
        <f>SUM(O213*$E213*$F213*$H213*$I213*$P$9)</f>
        <v>0</v>
      </c>
      <c r="Q213" s="71">
        <v>0</v>
      </c>
      <c r="R213" s="71">
        <f>SUM(Q213*$E213*$F213*$H213*$I213*$R$9)</f>
        <v>0</v>
      </c>
      <c r="S213" s="91"/>
      <c r="T213" s="71">
        <f>SUM(S213*$E213*$F213*$H213*$I213*$T$9)</f>
        <v>0</v>
      </c>
      <c r="U213" s="91"/>
      <c r="V213" s="71">
        <f>SUM(U213*$E213*$F213*$H213*$I213*$V$9)</f>
        <v>0</v>
      </c>
      <c r="W213" s="91"/>
      <c r="X213" s="71"/>
      <c r="Y213" s="91"/>
      <c r="Z213" s="71">
        <f>SUM(Y213*$E213*$F213*$H213*$I213*$Z$9)</f>
        <v>0</v>
      </c>
      <c r="AA213" s="71"/>
      <c r="AB213" s="71">
        <f>SUM(AA213*$E213*$F213*$H213*$I213*$AB$9)</f>
        <v>0</v>
      </c>
      <c r="AC213" s="71"/>
      <c r="AD213" s="71">
        <f>SUM(AC213*$E213*$F213*$H213*$J213*$AD$9)</f>
        <v>0</v>
      </c>
      <c r="AE213" s="71"/>
      <c r="AF213" s="71">
        <f>SUM(AE213*$E213*$F213*$H213*$J213*$AF$9)</f>
        <v>0</v>
      </c>
      <c r="AG213" s="71"/>
      <c r="AH213" s="71">
        <f>SUM(AG213*$E213*$F213*$H213*$I213*$AH$9)</f>
        <v>0</v>
      </c>
      <c r="AI213" s="91"/>
      <c r="AJ213" s="71">
        <f>SUM(AI213*$E213*$F213*$H213*$I213*$AJ$9)</f>
        <v>0</v>
      </c>
      <c r="AK213" s="91"/>
      <c r="AL213" s="71"/>
      <c r="AM213" s="91"/>
      <c r="AN213" s="71">
        <f>SUM(AM213*$E213*$F213*$H213*$I213*$AN$9)</f>
        <v>0</v>
      </c>
      <c r="AO213" s="91"/>
      <c r="AP213" s="71">
        <f>SUM(AO213*$E213*$F213*$H213*$I213*$AP$9)</f>
        <v>0</v>
      </c>
      <c r="AQ213" s="71"/>
      <c r="AR213" s="71">
        <f>SUM(AQ213*$E213*$F213*$H213*$I213*$AR$9)</f>
        <v>0</v>
      </c>
      <c r="AS213" s="91"/>
      <c r="AT213" s="71">
        <f>SUM(AS213*$E213*$F213*$H213*$I213*$AT$9)</f>
        <v>0</v>
      </c>
      <c r="AU213" s="91"/>
      <c r="AV213" s="71">
        <f>SUM(AU213*$E213*$F213*$H213*$I213*$AV$9)</f>
        <v>0</v>
      </c>
      <c r="AW213" s="91"/>
      <c r="AX213" s="71">
        <f>SUM(AW213*$E213*$F213*$H213*$I213*$AX$9)</f>
        <v>0</v>
      </c>
      <c r="AY213" s="91"/>
      <c r="AZ213" s="71">
        <f>SUM(AY213*$E213*$F213*$H213*$I213*$AZ$9)</f>
        <v>0</v>
      </c>
      <c r="BA213" s="71"/>
      <c r="BB213" s="71">
        <f>SUM(BA213*$E213*$F213*$H213*$J213*$BB$9)</f>
        <v>0</v>
      </c>
      <c r="BC213" s="138"/>
      <c r="BD213" s="71">
        <f>SUM(BC213*$E213*$F213*$H213*$J213*$BD$9)</f>
        <v>0</v>
      </c>
      <c r="BE213" s="71"/>
      <c r="BF213" s="71">
        <f>SUM(BE213*$E213*$F213*$H213*$J213*$BF$9)</f>
        <v>0</v>
      </c>
      <c r="BG213" s="91"/>
      <c r="BH213" s="71">
        <f>SUM(BG213*$E213*$F213*$H213*$J213*$BH$9)</f>
        <v>0</v>
      </c>
      <c r="BI213" s="91"/>
      <c r="BJ213" s="71">
        <f>SUM(BI213*$E213*$F213*$H213*$J213*$BJ$9)</f>
        <v>0</v>
      </c>
      <c r="BK213" s="92"/>
      <c r="BL213" s="71"/>
      <c r="BM213" s="91"/>
      <c r="BN213" s="71">
        <f>SUM(BM213*$E213*$F213*$H213*$J213*$BN$9)</f>
        <v>0</v>
      </c>
      <c r="BO213" s="91"/>
      <c r="BP213" s="71">
        <f>SUM(BO213*$E213*$F213*$H213*$J213*$BP$9)</f>
        <v>0</v>
      </c>
      <c r="BQ213" s="71"/>
      <c r="BR213" s="71">
        <f>SUM(BQ213*$E213*$F213*$H213*$J213*$BR$9)</f>
        <v>0</v>
      </c>
      <c r="BS213" s="91"/>
      <c r="BT213" s="71">
        <f>SUM(BS213*$E213*$F213*$H213*$J213*$BT$9)</f>
        <v>0</v>
      </c>
      <c r="BU213" s="91"/>
      <c r="BV213" s="71">
        <f>SUM(BU213*$E213*$F213*$H213*$J213*$BV$9)</f>
        <v>0</v>
      </c>
      <c r="BW213" s="91"/>
      <c r="BX213" s="71">
        <f>(BW213*$E213*$F213*$H213*$J213*BX$9)</f>
        <v>0</v>
      </c>
      <c r="BY213" s="71"/>
      <c r="BZ213" s="71">
        <f t="shared" ref="BZ213:BZ214" si="652">(BY213*$E213*$F213*$H213*$J213*BZ$9)</f>
        <v>0</v>
      </c>
      <c r="CA213" s="91"/>
      <c r="CB213" s="71">
        <f t="shared" ref="CB213:CB214" si="653">(CA213*$E213*$F213*$H213*$K213*CB$9)</f>
        <v>0</v>
      </c>
      <c r="CC213" s="93"/>
      <c r="CD213" s="71">
        <f t="shared" ref="CD213:CD214" si="654">(CC213*$E213*$F213*$H213*$L213*CD$9)</f>
        <v>0</v>
      </c>
      <c r="CE213" s="71"/>
      <c r="CF213" s="71">
        <f t="shared" ref="CF213:CF214" si="655">(CE213*$E213*$F213*$H213*$J213*CF$9)</f>
        <v>0</v>
      </c>
      <c r="CG213" s="94"/>
      <c r="CH213" s="71">
        <f t="shared" ref="CH213:CH214" si="656">(CG213*$E213*$F213*$H213*$I213*CH$9)</f>
        <v>0</v>
      </c>
      <c r="CI213" s="94"/>
      <c r="CJ213" s="94"/>
      <c r="CK213" s="94"/>
      <c r="CL213" s="94"/>
      <c r="CM213" s="95">
        <f t="shared" ref="CM213:CN242" si="657">SUM(O213+M213+Q213+S213+Y213+W213+U213+AC213+AA213+AE213+BA213+BE213+AG213+AO213+AQ213+BO213+BQ213+BM213+BS213+BU213+BI213+AI213+AK213+AM213+BC213+BG213+AS213+AU213+AW213+AY213+BK213+BW213+BY213+CA213+CC213+CE213+CK213+CG213)</f>
        <v>2</v>
      </c>
      <c r="CN213" s="95">
        <f t="shared" si="657"/>
        <v>387824.97600000002</v>
      </c>
      <c r="CO213" s="71">
        <v>19</v>
      </c>
      <c r="CP213" s="72">
        <v>3684337.2719999999</v>
      </c>
      <c r="CQ213" s="96">
        <v>21</v>
      </c>
      <c r="CR213" s="96">
        <v>4072162.2479999997</v>
      </c>
    </row>
    <row r="214" spans="1:97" s="3" customFormat="1" ht="45" customHeight="1" x14ac:dyDescent="0.25">
      <c r="A214" s="121"/>
      <c r="B214" s="121">
        <v>169</v>
      </c>
      <c r="C214" s="122" t="s">
        <v>474</v>
      </c>
      <c r="D214" s="156" t="s">
        <v>475</v>
      </c>
      <c r="E214" s="84">
        <v>17622</v>
      </c>
      <c r="F214" s="85">
        <v>0.56000000000000005</v>
      </c>
      <c r="G214" s="86"/>
      <c r="H214" s="87">
        <v>1</v>
      </c>
      <c r="I214" s="88">
        <v>1.4</v>
      </c>
      <c r="J214" s="88">
        <v>1.68</v>
      </c>
      <c r="K214" s="88">
        <v>2.23</v>
      </c>
      <c r="L214" s="89">
        <v>2.57</v>
      </c>
      <c r="M214" s="90">
        <v>2</v>
      </c>
      <c r="N214" s="71">
        <f t="shared" si="651"/>
        <v>27631.296000000002</v>
      </c>
      <c r="O214" s="91">
        <v>0</v>
      </c>
      <c r="P214" s="71">
        <f>SUM(O214*$E214*$F214*$H214*$I214*$P$9)</f>
        <v>0</v>
      </c>
      <c r="Q214" s="71">
        <v>0</v>
      </c>
      <c r="R214" s="71">
        <f>SUM(Q214*$E214*$F214*$H214*$I214*$R$9)</f>
        <v>0</v>
      </c>
      <c r="S214" s="91">
        <v>0</v>
      </c>
      <c r="T214" s="71">
        <f>SUM(S214*$E214*$F214*$H214*$I214*$T$9)</f>
        <v>0</v>
      </c>
      <c r="U214" s="91"/>
      <c r="V214" s="71">
        <f>SUM(U214*$E214*$F214*$H214*$I214*$V$9)</f>
        <v>0</v>
      </c>
      <c r="W214" s="91"/>
      <c r="X214" s="71"/>
      <c r="Y214" s="91"/>
      <c r="Z214" s="71">
        <f>SUM(Y214*$E214*$F214*$H214*$I214*$Z$9)</f>
        <v>0</v>
      </c>
      <c r="AA214" s="71">
        <v>9</v>
      </c>
      <c r="AB214" s="71">
        <f>SUM(AA214*$E214*$F214*$H214*$I214*$AB$9)</f>
        <v>124340.83199999999</v>
      </c>
      <c r="AC214" s="71">
        <v>0</v>
      </c>
      <c r="AD214" s="71">
        <f>SUM(AC214*$E214*$F214*$H214*$J214*$AD$9)</f>
        <v>0</v>
      </c>
      <c r="AE214" s="71">
        <v>0</v>
      </c>
      <c r="AF214" s="71">
        <f>SUM(AE214*$E214*$F214*$H214*$J214*$AF$9)</f>
        <v>0</v>
      </c>
      <c r="AG214" s="71"/>
      <c r="AH214" s="71">
        <f>SUM(AG214*$E214*$F214*$H214*$I214*$AH$9)</f>
        <v>0</v>
      </c>
      <c r="AI214" s="91">
        <v>0</v>
      </c>
      <c r="AJ214" s="71">
        <f>SUM(AI214*$E214*$F214*$H214*$I214*$AJ$9)</f>
        <v>0</v>
      </c>
      <c r="AK214" s="91"/>
      <c r="AL214" s="71"/>
      <c r="AM214" s="91"/>
      <c r="AN214" s="71">
        <f>SUM(AM214*$E214*$F214*$H214*$I214*$AN$9)</f>
        <v>0</v>
      </c>
      <c r="AO214" s="91">
        <v>0</v>
      </c>
      <c r="AP214" s="71">
        <f>SUM(AO214*$E214*$F214*$H214*$I214*$AP$9)</f>
        <v>0</v>
      </c>
      <c r="AQ214" s="71">
        <v>0</v>
      </c>
      <c r="AR214" s="71">
        <f>SUM(AQ214*$E214*$F214*$H214*$I214*$AR$9)</f>
        <v>0</v>
      </c>
      <c r="AS214" s="91">
        <v>0</v>
      </c>
      <c r="AT214" s="71">
        <f>SUM(AS214*$E214*$F214*$H214*$I214*$AT$9)</f>
        <v>0</v>
      </c>
      <c r="AU214" s="91">
        <v>0</v>
      </c>
      <c r="AV214" s="71">
        <f>SUM(AU214*$E214*$F214*$H214*$I214*$AV$9)</f>
        <v>0</v>
      </c>
      <c r="AW214" s="91">
        <v>0</v>
      </c>
      <c r="AX214" s="71">
        <f>SUM(AW214*$E214*$F214*$H214*$I214*$AX$9)</f>
        <v>0</v>
      </c>
      <c r="AY214" s="91"/>
      <c r="AZ214" s="71">
        <f>SUM(AY214*$E214*$F214*$H214*$I214*$AZ$9)</f>
        <v>0</v>
      </c>
      <c r="BA214" s="71">
        <v>0</v>
      </c>
      <c r="BB214" s="71">
        <f>SUM(BA214*$E214*$F214*$H214*$J214*$BB$9)</f>
        <v>0</v>
      </c>
      <c r="BC214" s="138">
        <v>0</v>
      </c>
      <c r="BD214" s="71">
        <f>SUM(BC214*$E214*$F214*$H214*$J214*$BD$9)</f>
        <v>0</v>
      </c>
      <c r="BE214" s="71">
        <v>0</v>
      </c>
      <c r="BF214" s="71">
        <f>SUM(BE214*$E214*$F214*$H214*$J214*$BF$9)</f>
        <v>0</v>
      </c>
      <c r="BG214" s="91">
        <v>0</v>
      </c>
      <c r="BH214" s="71">
        <f>SUM(BG214*$E214*$F214*$H214*$J214*$BH$9)</f>
        <v>0</v>
      </c>
      <c r="BI214" s="91"/>
      <c r="BJ214" s="71">
        <f>SUM(BI214*$E214*$F214*$H214*$J214*$BJ$9)</f>
        <v>0</v>
      </c>
      <c r="BK214" s="92"/>
      <c r="BL214" s="71"/>
      <c r="BM214" s="91"/>
      <c r="BN214" s="71">
        <f>SUM(BM214*$E214*$F214*$H214*$J214*$BN$9)</f>
        <v>0</v>
      </c>
      <c r="BO214" s="91"/>
      <c r="BP214" s="71">
        <f>SUM(BO214*$E214*$F214*$H214*$J214*$BP$9)</f>
        <v>0</v>
      </c>
      <c r="BQ214" s="71"/>
      <c r="BR214" s="71">
        <f>SUM(BQ214*$E214*$F214*$H214*$J214*$BR$9)</f>
        <v>0</v>
      </c>
      <c r="BS214" s="91">
        <v>0</v>
      </c>
      <c r="BT214" s="71">
        <f>SUM(BS214*$E214*$F214*$H214*$J214*$BT$9)</f>
        <v>0</v>
      </c>
      <c r="BU214" s="91"/>
      <c r="BV214" s="71">
        <f>SUM(BU214*$E214*$F214*$H214*$J214*$BV$9)</f>
        <v>0</v>
      </c>
      <c r="BW214" s="91"/>
      <c r="BX214" s="71">
        <f>(BW214*$E214*$F214*$H214*$J214*BX$9)</f>
        <v>0</v>
      </c>
      <c r="BY214" s="71"/>
      <c r="BZ214" s="71">
        <f t="shared" si="652"/>
        <v>0</v>
      </c>
      <c r="CA214" s="91">
        <v>0</v>
      </c>
      <c r="CB214" s="71">
        <f t="shared" si="653"/>
        <v>0</v>
      </c>
      <c r="CC214" s="91">
        <v>0</v>
      </c>
      <c r="CD214" s="71">
        <f t="shared" si="654"/>
        <v>0</v>
      </c>
      <c r="CE214" s="71"/>
      <c r="CF214" s="71">
        <f t="shared" si="655"/>
        <v>0</v>
      </c>
      <c r="CG214" s="94"/>
      <c r="CH214" s="71">
        <f t="shared" si="656"/>
        <v>0</v>
      </c>
      <c r="CI214" s="94"/>
      <c r="CJ214" s="94"/>
      <c r="CK214" s="94"/>
      <c r="CL214" s="94"/>
      <c r="CM214" s="95">
        <f t="shared" si="657"/>
        <v>11</v>
      </c>
      <c r="CN214" s="95">
        <f t="shared" si="657"/>
        <v>151972.128</v>
      </c>
      <c r="CO214" s="71">
        <v>0</v>
      </c>
      <c r="CP214" s="72">
        <v>0</v>
      </c>
      <c r="CQ214" s="96">
        <v>11</v>
      </c>
      <c r="CR214" s="96">
        <v>151972.128</v>
      </c>
    </row>
    <row r="215" spans="1:97" s="3" customFormat="1" ht="36.75" customHeight="1" x14ac:dyDescent="0.25">
      <c r="A215" s="121"/>
      <c r="B215" s="121">
        <v>170</v>
      </c>
      <c r="C215" s="121" t="s">
        <v>476</v>
      </c>
      <c r="D215" s="161" t="s">
        <v>477</v>
      </c>
      <c r="E215" s="84">
        <v>17622</v>
      </c>
      <c r="F215" s="180">
        <v>0.45</v>
      </c>
      <c r="G215" s="188">
        <v>0.3</v>
      </c>
      <c r="H215" s="87">
        <v>1</v>
      </c>
      <c r="I215" s="88">
        <v>1.4</v>
      </c>
      <c r="J215" s="88">
        <v>1.68</v>
      </c>
      <c r="K215" s="88">
        <v>2.23</v>
      </c>
      <c r="L215" s="89">
        <v>2.57</v>
      </c>
      <c r="M215" s="97">
        <v>0</v>
      </c>
      <c r="N215" s="106">
        <f>(M215*$E215*$F215*((1-$G215)+$G215*$I215*$H215))</f>
        <v>0</v>
      </c>
      <c r="O215" s="91"/>
      <c r="P215" s="106">
        <f>(O215*$E215*$F215*((1-$G215)+$G215*$I215*$H215))</f>
        <v>0</v>
      </c>
      <c r="Q215" s="71">
        <v>0</v>
      </c>
      <c r="R215" s="106">
        <f>(Q215*$E215*$F215*((1-$G215)+$G215*$I215*$H215))</f>
        <v>0</v>
      </c>
      <c r="S215" s="91"/>
      <c r="T215" s="106">
        <f>(S215*$E215*$F215*((1-$G215)+$G215*$I215*$H215))</f>
        <v>0</v>
      </c>
      <c r="U215" s="91"/>
      <c r="V215" s="106">
        <f>(U215*$E215*$F215*((1-$G215)+$G215*$I215*$H215))</f>
        <v>0</v>
      </c>
      <c r="W215" s="91"/>
      <c r="X215" s="106">
        <f>(W215*$E215*$F215*((1-$G215)+$G215*$I215*$H215))</f>
        <v>0</v>
      </c>
      <c r="Y215" s="91"/>
      <c r="Z215" s="106"/>
      <c r="AA215" s="71"/>
      <c r="AB215" s="106">
        <f>(AA215*$E215*$F215*((1-$G215)+$G215*$I215*$H215))</f>
        <v>0</v>
      </c>
      <c r="AC215" s="71"/>
      <c r="AD215" s="106">
        <f>(AC215*$E215*$F215*((1-$G215)+$G215*$J215*$H215))</f>
        <v>0</v>
      </c>
      <c r="AE215" s="71"/>
      <c r="AF215" s="106">
        <f>(AE215*$E215*$F215*((1-$G215)+$G215*$J215*$H215))</f>
        <v>0</v>
      </c>
      <c r="AG215" s="71"/>
      <c r="AH215" s="106">
        <f>(AG215*$E215*$F215*((1-$G215)+$G215*$I215*$H215))</f>
        <v>0</v>
      </c>
      <c r="AI215" s="91"/>
      <c r="AJ215" s="106">
        <f>(AI215*$E215*$F215*((1-$G215)+$G215*$I215*$H215))</f>
        <v>0</v>
      </c>
      <c r="AK215" s="91"/>
      <c r="AL215" s="71"/>
      <c r="AM215" s="91"/>
      <c r="AN215" s="106">
        <f>(AM215*$E215*$F215*((1-$G215)+$G215*$I215*$H215))</f>
        <v>0</v>
      </c>
      <c r="AO215" s="91"/>
      <c r="AP215" s="106">
        <f>(AO215*$E215*$F215*((1-$G215)+$G215*$I215*$H215))</f>
        <v>0</v>
      </c>
      <c r="AQ215" s="71"/>
      <c r="AR215" s="106">
        <f>(AQ215*$E215*$F215*((1-$G215)+$G215*$I215*$H215))</f>
        <v>0</v>
      </c>
      <c r="AS215" s="91"/>
      <c r="AT215" s="106">
        <f>(AS215*$E215*$F215*((1-$G215)+$G215*$I215*$H215))</f>
        <v>0</v>
      </c>
      <c r="AU215" s="91"/>
      <c r="AV215" s="106">
        <f>(AU215*$E215*$F215*((1-$G215)+$G215*$I215*$H215))</f>
        <v>0</v>
      </c>
      <c r="AW215" s="91"/>
      <c r="AX215" s="106"/>
      <c r="AY215" s="91"/>
      <c r="AZ215" s="106">
        <f>(AY215*$E215*$F215*((1-$G215)+$G215*$I215*$H215))</f>
        <v>0</v>
      </c>
      <c r="BA215" s="71"/>
      <c r="BB215" s="106">
        <f>(BA215*$E215*$F215*((1-$G215)+$G215*$J215*$H215))</f>
        <v>0</v>
      </c>
      <c r="BC215" s="145"/>
      <c r="BD215" s="106">
        <f>(BC215*$E215*$F215*((1-$G215)+$G215*$J215*$H215))</f>
        <v>0</v>
      </c>
      <c r="BE215" s="71"/>
      <c r="BF215" s="106">
        <f>(BE215*$E215*$F215*((1-$G215)+$G215*$J215*$H215))</f>
        <v>0</v>
      </c>
      <c r="BG215" s="91"/>
      <c r="BH215" s="106">
        <f>(BG215*$E215*$F215*((1-$G215)+$G215*$J215*$H215))</f>
        <v>0</v>
      </c>
      <c r="BI215" s="91"/>
      <c r="BJ215" s="106">
        <f>(BI215*$E215*$F215*((1-$G215)+$G215*$J215*$H215))</f>
        <v>0</v>
      </c>
      <c r="BK215" s="92"/>
      <c r="BL215" s="106"/>
      <c r="BM215" s="91"/>
      <c r="BN215" s="106">
        <f>(BM215*$E215*$F215*((1-$G215)+$G215*$J215*$H215))</f>
        <v>0</v>
      </c>
      <c r="BO215" s="91"/>
      <c r="BP215" s="106"/>
      <c r="BQ215" s="71"/>
      <c r="BR215" s="106">
        <f>(BQ215*$E215*$F215*((1-$G215)+$G215*$J215*$H215))</f>
        <v>0</v>
      </c>
      <c r="BS215" s="91"/>
      <c r="BT215" s="106">
        <f>(BS215*$E215*$F215*((1-$G215)+$G215*$J215*$H215))</f>
        <v>0</v>
      </c>
      <c r="BU215" s="91"/>
      <c r="BV215" s="106">
        <f>(BU215*$E215*$F215*((1-$G215)+$G215*$J215*$H215))</f>
        <v>0</v>
      </c>
      <c r="BW215" s="91"/>
      <c r="BX215" s="106">
        <f t="shared" ref="BX215" si="658">(BW215*$E215*$F215*((1-$G215)+$G215*$J215*$H215))</f>
        <v>0</v>
      </c>
      <c r="BY215" s="71"/>
      <c r="BZ215" s="106">
        <f>(BY215*$E215*$F215*((1-$G215)+$G215*$J215*$H215))</f>
        <v>0</v>
      </c>
      <c r="CA215" s="91"/>
      <c r="CB215" s="106">
        <f>(CA215*$E215*$F215*((1-$G215)+$G215*$K215*$H215))</f>
        <v>0</v>
      </c>
      <c r="CC215" s="91"/>
      <c r="CD215" s="106">
        <f>(CC215*$E215*$F215*((1-$G215)+$G215*$L215*$H215))</f>
        <v>0</v>
      </c>
      <c r="CE215" s="71"/>
      <c r="CF215" s="71"/>
      <c r="CG215" s="71"/>
      <c r="CH215" s="71"/>
      <c r="CI215" s="94"/>
      <c r="CJ215" s="94"/>
      <c r="CK215" s="94"/>
      <c r="CL215" s="106">
        <f>(CK215*$E215*$F215*((1-$G215)+$G215*$H215))</f>
        <v>0</v>
      </c>
      <c r="CM215" s="95">
        <f t="shared" si="657"/>
        <v>0</v>
      </c>
      <c r="CN215" s="95">
        <f t="shared" si="657"/>
        <v>0</v>
      </c>
      <c r="CO215" s="71">
        <v>0</v>
      </c>
      <c r="CP215" s="72">
        <v>0</v>
      </c>
      <c r="CQ215" s="96">
        <v>0</v>
      </c>
      <c r="CR215" s="96">
        <v>0</v>
      </c>
    </row>
    <row r="216" spans="1:97" s="3" customFormat="1" ht="60" customHeight="1" x14ac:dyDescent="0.25">
      <c r="A216" s="121"/>
      <c r="B216" s="121">
        <v>171</v>
      </c>
      <c r="C216" s="122" t="s">
        <v>478</v>
      </c>
      <c r="D216" s="158" t="s">
        <v>479</v>
      </c>
      <c r="E216" s="84">
        <v>17622</v>
      </c>
      <c r="F216" s="85">
        <v>0.46</v>
      </c>
      <c r="G216" s="86"/>
      <c r="H216" s="87">
        <v>1</v>
      </c>
      <c r="I216" s="88">
        <v>1.4</v>
      </c>
      <c r="J216" s="88">
        <v>1.68</v>
      </c>
      <c r="K216" s="88">
        <v>2.23</v>
      </c>
      <c r="L216" s="89">
        <v>2.57</v>
      </c>
      <c r="M216" s="97">
        <v>0</v>
      </c>
      <c r="N216" s="71">
        <f t="shared" ref="N216:N218" si="659">SUM(M216*$E216*$F216*$H216*$I216*$N$9)</f>
        <v>0</v>
      </c>
      <c r="O216" s="91">
        <v>0</v>
      </c>
      <c r="P216" s="71">
        <f>SUM(O216*$E216*$F216*$H216*$I216*$P$9)</f>
        <v>0</v>
      </c>
      <c r="Q216" s="71">
        <v>0</v>
      </c>
      <c r="R216" s="71">
        <f>SUM(Q216*$E216*$F216*$H216*$I216*$R$9)</f>
        <v>0</v>
      </c>
      <c r="S216" s="91">
        <v>0</v>
      </c>
      <c r="T216" s="71">
        <f>SUM(S216*$E216*$F216*$H216*$I216*$T$9)</f>
        <v>0</v>
      </c>
      <c r="U216" s="91">
        <v>0</v>
      </c>
      <c r="V216" s="71">
        <f>SUM(U216*$E216*$F216*$H216*$I216*$V$9)</f>
        <v>0</v>
      </c>
      <c r="W216" s="91"/>
      <c r="X216" s="71"/>
      <c r="Y216" s="91"/>
      <c r="Z216" s="71">
        <f>SUM(Y216*$E216*$F216*$H216*$I216*$Z$9)</f>
        <v>0</v>
      </c>
      <c r="AA216" s="71">
        <v>0</v>
      </c>
      <c r="AB216" s="71">
        <f>SUM(AA216*$E216*$F216*$H216*$I216*$AB$9)</f>
        <v>0</v>
      </c>
      <c r="AC216" s="71">
        <v>0</v>
      </c>
      <c r="AD216" s="71">
        <f>SUM(AC216*$E216*$F216*$H216*$J216*$AD$9)</f>
        <v>0</v>
      </c>
      <c r="AE216" s="71"/>
      <c r="AF216" s="71">
        <f>SUM(AE216*$E216*$F216*$H216*$J216*$AF$9)</f>
        <v>0</v>
      </c>
      <c r="AG216" s="71"/>
      <c r="AH216" s="71">
        <f>SUM(AG216*$E216*$F216*$H216*$I216*$AH$9)</f>
        <v>0</v>
      </c>
      <c r="AI216" s="91">
        <v>0</v>
      </c>
      <c r="AJ216" s="71">
        <f>SUM(AI216*$E216*$F216*$H216*$I216*$AJ$9)</f>
        <v>0</v>
      </c>
      <c r="AK216" s="91"/>
      <c r="AL216" s="71"/>
      <c r="AM216" s="91"/>
      <c r="AN216" s="71">
        <f>SUM(AM216*$E216*$F216*$H216*$I216*$AN$9)</f>
        <v>0</v>
      </c>
      <c r="AO216" s="91"/>
      <c r="AP216" s="71">
        <f>SUM(AO216*$E216*$F216*$H216*$I216*$AP$9)</f>
        <v>0</v>
      </c>
      <c r="AQ216" s="71">
        <v>0</v>
      </c>
      <c r="AR216" s="71">
        <f>SUM(AQ216*$E216*$F216*$H216*$I216*$AR$9)</f>
        <v>0</v>
      </c>
      <c r="AS216" s="91">
        <v>0</v>
      </c>
      <c r="AT216" s="71">
        <f>SUM(AS216*$E216*$F216*$H216*$I216*$AT$9)</f>
        <v>0</v>
      </c>
      <c r="AU216" s="91">
        <v>0</v>
      </c>
      <c r="AV216" s="71">
        <f>SUM(AU216*$E216*$F216*$H216*$I216*$AV$9)</f>
        <v>0</v>
      </c>
      <c r="AW216" s="91">
        <v>0</v>
      </c>
      <c r="AX216" s="71">
        <f>SUM(AW216*$E216*$F216*$H216*$I216*$AX$9)</f>
        <v>0</v>
      </c>
      <c r="AY216" s="91"/>
      <c r="AZ216" s="71">
        <f>SUM(AY216*$E216*$F216*$H216*$I216*$AZ$9)</f>
        <v>0</v>
      </c>
      <c r="BA216" s="71">
        <v>0</v>
      </c>
      <c r="BB216" s="71">
        <f>SUM(BA216*$E216*$F216*$H216*$J216*$BB$9)</f>
        <v>0</v>
      </c>
      <c r="BC216" s="138">
        <v>0</v>
      </c>
      <c r="BD216" s="71">
        <f>SUM(BC216*$E216*$F216*$H216*$J216*$BD$9)</f>
        <v>0</v>
      </c>
      <c r="BE216" s="71">
        <v>0</v>
      </c>
      <c r="BF216" s="71">
        <f>SUM(BE216*$E216*$F216*$H216*$J216*$BF$9)</f>
        <v>0</v>
      </c>
      <c r="BG216" s="91">
        <v>0</v>
      </c>
      <c r="BH216" s="71">
        <f>SUM(BG216*$E216*$F216*$H216*$J216*$BH$9)</f>
        <v>0</v>
      </c>
      <c r="BI216" s="91"/>
      <c r="BJ216" s="71">
        <f>SUM(BI216*$E216*$F216*$H216*$J216*$BJ$9)</f>
        <v>0</v>
      </c>
      <c r="BK216" s="92"/>
      <c r="BL216" s="71"/>
      <c r="BM216" s="93"/>
      <c r="BN216" s="71">
        <f>SUM(BM216*$E216*$F216*$H216*$J216*$BN$9)</f>
        <v>0</v>
      </c>
      <c r="BO216" s="91"/>
      <c r="BP216" s="71">
        <f>SUM(BO216*$E216*$F216*$H216*$J216*$BP$9)</f>
        <v>0</v>
      </c>
      <c r="BQ216" s="71"/>
      <c r="BR216" s="71">
        <f>SUM(BQ216*$E216*$F216*$H216*$J216*$BR$9)</f>
        <v>0</v>
      </c>
      <c r="BS216" s="91">
        <v>0</v>
      </c>
      <c r="BT216" s="71">
        <f>SUM(BS216*$E216*$F216*$H216*$J216*$BT$9)</f>
        <v>0</v>
      </c>
      <c r="BU216" s="91"/>
      <c r="BV216" s="71">
        <f>SUM(BU216*$E216*$F216*$H216*$J216*$BV$9)</f>
        <v>0</v>
      </c>
      <c r="BW216" s="91"/>
      <c r="BX216" s="71">
        <f>(BW216*$E216*$F216*$H216*$J216*BX$9)</f>
        <v>0</v>
      </c>
      <c r="BY216" s="71"/>
      <c r="BZ216" s="71">
        <f t="shared" ref="BZ216:BZ218" si="660">(BY216*$E216*$F216*$H216*$J216*BZ$9)</f>
        <v>0</v>
      </c>
      <c r="CA216" s="91"/>
      <c r="CB216" s="71">
        <f t="shared" ref="CB216:CB218" si="661">(CA216*$E216*$F216*$H216*$K216*CB$9)</f>
        <v>0</v>
      </c>
      <c r="CC216" s="91"/>
      <c r="CD216" s="71">
        <f t="shared" ref="CD216:CD218" si="662">(CC216*$E216*$F216*$H216*$L216*CD$9)</f>
        <v>0</v>
      </c>
      <c r="CE216" s="71"/>
      <c r="CF216" s="71">
        <f t="shared" ref="CF216:CF218" si="663">(CE216*$E216*$F216*$H216*$J216*CF$9)</f>
        <v>0</v>
      </c>
      <c r="CG216" s="94"/>
      <c r="CH216" s="71">
        <f t="shared" ref="CH216:CH218" si="664">(CG216*$E216*$F216*$H216*$I216*CH$9)</f>
        <v>0</v>
      </c>
      <c r="CI216" s="94"/>
      <c r="CJ216" s="94"/>
      <c r="CK216" s="94"/>
      <c r="CL216" s="94"/>
      <c r="CM216" s="95">
        <f t="shared" si="657"/>
        <v>0</v>
      </c>
      <c r="CN216" s="95">
        <f t="shared" si="657"/>
        <v>0</v>
      </c>
      <c r="CO216" s="71">
        <v>1</v>
      </c>
      <c r="CP216" s="72">
        <v>13618.2816</v>
      </c>
      <c r="CQ216" s="96">
        <v>1</v>
      </c>
      <c r="CR216" s="96">
        <v>13618.2816</v>
      </c>
    </row>
    <row r="217" spans="1:97" s="3" customFormat="1" ht="30" customHeight="1" x14ac:dyDescent="0.25">
      <c r="A217" s="121"/>
      <c r="B217" s="121">
        <v>172</v>
      </c>
      <c r="C217" s="122" t="s">
        <v>480</v>
      </c>
      <c r="D217" s="158" t="s">
        <v>481</v>
      </c>
      <c r="E217" s="84">
        <v>17622</v>
      </c>
      <c r="F217" s="123">
        <v>7.4</v>
      </c>
      <c r="G217" s="86"/>
      <c r="H217" s="87">
        <v>1</v>
      </c>
      <c r="I217" s="88">
        <v>1.4</v>
      </c>
      <c r="J217" s="88">
        <v>1.68</v>
      </c>
      <c r="K217" s="88">
        <v>2.23</v>
      </c>
      <c r="L217" s="89">
        <v>2.57</v>
      </c>
      <c r="M217" s="90">
        <v>5</v>
      </c>
      <c r="N217" s="71">
        <f t="shared" si="659"/>
        <v>912819.6</v>
      </c>
      <c r="O217" s="97"/>
      <c r="P217" s="71">
        <f>SUM(O217*$E217*$F217*$H217*$I217*$P$9)</f>
        <v>0</v>
      </c>
      <c r="Q217" s="90">
        <v>0</v>
      </c>
      <c r="R217" s="71">
        <f>SUM(Q217*$E217*$F217*$H217*$I217*$R$9)</f>
        <v>0</v>
      </c>
      <c r="S217" s="97"/>
      <c r="T217" s="71">
        <f>SUM(S217*$E217*$F217*$H217*$I217*$T$9)</f>
        <v>0</v>
      </c>
      <c r="U217" s="97"/>
      <c r="V217" s="71">
        <f>SUM(U217*$E217*$F217*$H217*$I217*$V$9)</f>
        <v>0</v>
      </c>
      <c r="W217" s="91"/>
      <c r="X217" s="71"/>
      <c r="Y217" s="97"/>
      <c r="Z217" s="71">
        <f>SUM(Y217*$E217*$F217*$H217*$I217*$Z$9)</f>
        <v>0</v>
      </c>
      <c r="AA217" s="90">
        <v>0</v>
      </c>
      <c r="AB217" s="71">
        <f>SUM(AA217*$E217*$F217*$H217*$I217*$AB$9)</f>
        <v>0</v>
      </c>
      <c r="AC217" s="90">
        <v>0</v>
      </c>
      <c r="AD217" s="71">
        <f>SUM(AC217*$E217*$F217*$H217*$J217*$AD$9)</f>
        <v>0</v>
      </c>
      <c r="AE217" s="90"/>
      <c r="AF217" s="71">
        <f>SUM(AE217*$E217*$F217*$H217*$J217*$AF$9)</f>
        <v>0</v>
      </c>
      <c r="AG217" s="90"/>
      <c r="AH217" s="71">
        <f>SUM(AG217*$E217*$F217*$H217*$I217*$AH$9)</f>
        <v>0</v>
      </c>
      <c r="AI217" s="97"/>
      <c r="AJ217" s="71">
        <f>SUM(AI217*$E217*$F217*$H217*$I217*$AJ$9)</f>
        <v>0</v>
      </c>
      <c r="AK217" s="97"/>
      <c r="AL217" s="71"/>
      <c r="AM217" s="97"/>
      <c r="AN217" s="71">
        <f>SUM(AM217*$E217*$F217*$H217*$I217*$AN$9)</f>
        <v>0</v>
      </c>
      <c r="AO217" s="97"/>
      <c r="AP217" s="71">
        <f>SUM(AO217*$E217*$F217*$H217*$I217*$AP$9)</f>
        <v>0</v>
      </c>
      <c r="AQ217" s="90"/>
      <c r="AR217" s="71">
        <f>SUM(AQ217*$E217*$F217*$H217*$I217*$AR$9)</f>
        <v>0</v>
      </c>
      <c r="AS217" s="97"/>
      <c r="AT217" s="71">
        <f>SUM(AS217*$E217*$F217*$H217*$I217*$AT$9)</f>
        <v>0</v>
      </c>
      <c r="AU217" s="97"/>
      <c r="AV217" s="71">
        <f>SUM(AU217*$E217*$F217*$H217*$I217*$AV$9)</f>
        <v>0</v>
      </c>
      <c r="AW217" s="97"/>
      <c r="AX217" s="71">
        <f>SUM(AW217*$E217*$F217*$H217*$I217*$AX$9)</f>
        <v>0</v>
      </c>
      <c r="AY217" s="91"/>
      <c r="AZ217" s="71">
        <f>SUM(AY217*$E217*$F217*$H217*$I217*$AZ$9)</f>
        <v>0</v>
      </c>
      <c r="BA217" s="90"/>
      <c r="BB217" s="71">
        <f>SUM(BA217*$E217*$F217*$H217*$J217*$BB$9)</f>
        <v>0</v>
      </c>
      <c r="BC217" s="154"/>
      <c r="BD217" s="71">
        <f>SUM(BC217*$E217*$F217*$H217*$J217*$BD$9)</f>
        <v>0</v>
      </c>
      <c r="BE217" s="90"/>
      <c r="BF217" s="71">
        <f>SUM(BE217*$E217*$F217*$H217*$J217*$BF$9)</f>
        <v>0</v>
      </c>
      <c r="BG217" s="97"/>
      <c r="BH217" s="71">
        <f>SUM(BG217*$E217*$F217*$H217*$J217*$BH$9)</f>
        <v>0</v>
      </c>
      <c r="BI217" s="97"/>
      <c r="BJ217" s="71">
        <f>SUM(BI217*$E217*$F217*$H217*$J217*$BJ$9)</f>
        <v>0</v>
      </c>
      <c r="BK217" s="99"/>
      <c r="BL217" s="71"/>
      <c r="BM217" s="97"/>
      <c r="BN217" s="71">
        <f>SUM(BM217*$E217*$F217*$H217*$J217*$BN$9)</f>
        <v>0</v>
      </c>
      <c r="BO217" s="97"/>
      <c r="BP217" s="71">
        <f>SUM(BO217*$E217*$F217*$H217*$J217*$BP$9)</f>
        <v>0</v>
      </c>
      <c r="BQ217" s="90"/>
      <c r="BR217" s="71">
        <f>SUM(BQ217*$E217*$F217*$H217*$J217*$BR$9)</f>
        <v>0</v>
      </c>
      <c r="BS217" s="97"/>
      <c r="BT217" s="71">
        <f>SUM(BS217*$E217*$F217*$H217*$J217*$BT$9)</f>
        <v>0</v>
      </c>
      <c r="BU217" s="91"/>
      <c r="BV217" s="71">
        <f>SUM(BU217*$E217*$F217*$H217*$J217*$BV$9)</f>
        <v>0</v>
      </c>
      <c r="BW217" s="91"/>
      <c r="BX217" s="71">
        <f>(BW217*$E217*$F217*$H217*$J217*BX$9)</f>
        <v>0</v>
      </c>
      <c r="BY217" s="71"/>
      <c r="BZ217" s="71">
        <f t="shared" si="660"/>
        <v>0</v>
      </c>
      <c r="CA217" s="97"/>
      <c r="CB217" s="71">
        <f t="shared" si="661"/>
        <v>0</v>
      </c>
      <c r="CC217" s="97"/>
      <c r="CD217" s="71">
        <f t="shared" si="662"/>
        <v>0</v>
      </c>
      <c r="CE217" s="71"/>
      <c r="CF217" s="71">
        <f t="shared" si="663"/>
        <v>0</v>
      </c>
      <c r="CG217" s="94"/>
      <c r="CH217" s="71">
        <f t="shared" si="664"/>
        <v>0</v>
      </c>
      <c r="CI217" s="94"/>
      <c r="CJ217" s="94"/>
      <c r="CK217" s="94"/>
      <c r="CL217" s="94"/>
      <c r="CM217" s="95">
        <f t="shared" si="657"/>
        <v>5</v>
      </c>
      <c r="CN217" s="95">
        <f t="shared" si="657"/>
        <v>912819.6</v>
      </c>
      <c r="CO217" s="71">
        <v>0</v>
      </c>
      <c r="CP217" s="72">
        <v>0</v>
      </c>
      <c r="CQ217" s="96">
        <v>5</v>
      </c>
      <c r="CR217" s="96">
        <v>912819.6</v>
      </c>
    </row>
    <row r="218" spans="1:97" s="3" customFormat="1" ht="30" customHeight="1" x14ac:dyDescent="0.25">
      <c r="A218" s="121"/>
      <c r="B218" s="121">
        <v>173</v>
      </c>
      <c r="C218" s="122" t="s">
        <v>482</v>
      </c>
      <c r="D218" s="102" t="s">
        <v>483</v>
      </c>
      <c r="E218" s="84">
        <v>17622</v>
      </c>
      <c r="F218" s="85">
        <v>0.4</v>
      </c>
      <c r="G218" s="86"/>
      <c r="H218" s="129">
        <v>1</v>
      </c>
      <c r="I218" s="136">
        <v>1.4</v>
      </c>
      <c r="J218" s="136">
        <v>1.68</v>
      </c>
      <c r="K218" s="136">
        <v>2.23</v>
      </c>
      <c r="L218" s="137">
        <v>2.57</v>
      </c>
      <c r="M218" s="97">
        <v>0</v>
      </c>
      <c r="N218" s="71">
        <f t="shared" si="659"/>
        <v>0</v>
      </c>
      <c r="O218" s="91"/>
      <c r="P218" s="71">
        <f>SUM(O218*$E218*$F218*$H218*$I218*$P$9)</f>
        <v>0</v>
      </c>
      <c r="Q218" s="71">
        <v>20</v>
      </c>
      <c r="R218" s="71">
        <f>SUM(Q218*$E218*$F218*$H218*$I218*$R$9)</f>
        <v>197366.39999999999</v>
      </c>
      <c r="S218" s="71">
        <v>25</v>
      </c>
      <c r="T218" s="71">
        <f>SUM(S218*$E218*$F218*$H218*$I218*$T$9)</f>
        <v>246707.99999999997</v>
      </c>
      <c r="U218" s="91"/>
      <c r="V218" s="71">
        <f>SUM(U218*$E218*$F218*$H218*$I218*$V$9)</f>
        <v>0</v>
      </c>
      <c r="W218" s="91"/>
      <c r="X218" s="90"/>
      <c r="Y218" s="91">
        <v>0</v>
      </c>
      <c r="Z218" s="71">
        <f>SUM(Y218*$E218*$F218*$H218*$I218*$Z$9)</f>
        <v>0</v>
      </c>
      <c r="AA218" s="71"/>
      <c r="AB218" s="71">
        <f>SUM(AA218*$E218*$F218*$H218*$I218*$AB$9)</f>
        <v>0</v>
      </c>
      <c r="AC218" s="71"/>
      <c r="AD218" s="71">
        <f>SUM(AC218*$E218*$F218*$H218*$J218*$AD$9)</f>
        <v>0</v>
      </c>
      <c r="AE218" s="71"/>
      <c r="AF218" s="71">
        <f>SUM(AE218*$E218*$F218*$H218*$J218*$AF$9)</f>
        <v>0</v>
      </c>
      <c r="AG218" s="71"/>
      <c r="AH218" s="71">
        <f>SUM(AG218*$E218*$F218*$H218*$I218*$AH$9)</f>
        <v>0</v>
      </c>
      <c r="AI218" s="91"/>
      <c r="AJ218" s="71">
        <f>SUM(AI218*$E218*$F218*$H218*$I218*$AJ$9)</f>
        <v>0</v>
      </c>
      <c r="AK218" s="91"/>
      <c r="AL218" s="90"/>
      <c r="AM218" s="91"/>
      <c r="AN218" s="71">
        <f>SUM(AM218*$E218*$F218*$H218*$I218*$AN$9)</f>
        <v>0</v>
      </c>
      <c r="AO218" s="97"/>
      <c r="AP218" s="71">
        <f>SUM(AO218*$E218*$F218*$H218*$I218*$AP$9)</f>
        <v>0</v>
      </c>
      <c r="AQ218" s="71"/>
      <c r="AR218" s="71">
        <f>SUM(AQ218*$E218*$F218*$H218*$I218*$AR$9)</f>
        <v>0</v>
      </c>
      <c r="AS218" s="91"/>
      <c r="AT218" s="71">
        <f>SUM(AS218*$E218*$F218*$H218*$I218*$AT$9)</f>
        <v>0</v>
      </c>
      <c r="AU218" s="91"/>
      <c r="AV218" s="71">
        <f>SUM(AU218*$E218*$F218*$H218*$I218*$AV$9)</f>
        <v>0</v>
      </c>
      <c r="AW218" s="90"/>
      <c r="AX218" s="71">
        <f>SUM(AW218*$E218*$F218*$H218*$I218*$AX$9)</f>
        <v>0</v>
      </c>
      <c r="AY218" s="91"/>
      <c r="AZ218" s="71">
        <f>SUM(AY218*$E218*$F218*$H218*$I218*$AZ$9)</f>
        <v>0</v>
      </c>
      <c r="BA218" s="90"/>
      <c r="BB218" s="71">
        <f>SUM(BA218*$E218*$F218*$H218*$J218*$BB$9)</f>
        <v>0</v>
      </c>
      <c r="BC218" s="138"/>
      <c r="BD218" s="71">
        <f>SUM(BC218*$E218*$F218*$H218*$J218*$BD$9)</f>
        <v>0</v>
      </c>
      <c r="BE218" s="130"/>
      <c r="BF218" s="71">
        <f>SUM(BE218*$E218*$F218*$H218*$J218*$BF$9)</f>
        <v>0</v>
      </c>
      <c r="BG218" s="91"/>
      <c r="BH218" s="71">
        <f>SUM(BG218*$E218*$F218*$H218*$J218*$BH$9)</f>
        <v>0</v>
      </c>
      <c r="BI218" s="91"/>
      <c r="BJ218" s="71">
        <f>SUM(BI218*$E218*$F218*$H218*$J218*$BJ$9)</f>
        <v>0</v>
      </c>
      <c r="BK218" s="131"/>
      <c r="BL218" s="71"/>
      <c r="BM218" s="93"/>
      <c r="BN218" s="71">
        <f>SUM(BM218*$E218*$F218*$H218*$J218*$BN$9)</f>
        <v>0</v>
      </c>
      <c r="BO218" s="91"/>
      <c r="BP218" s="71">
        <f>SUM(BO218*$E218*$F218*$H218*$J218*$BP$9)</f>
        <v>0</v>
      </c>
      <c r="BQ218" s="71"/>
      <c r="BR218" s="71">
        <f>SUM(BQ218*$E218*$F218*$H218*$J218*$BR$9)</f>
        <v>0</v>
      </c>
      <c r="BS218" s="91"/>
      <c r="BT218" s="71">
        <f>SUM(BS218*$E218*$F218*$H218*$J218*$BT$9)</f>
        <v>0</v>
      </c>
      <c r="BU218" s="91"/>
      <c r="BV218" s="71">
        <f>SUM(BU218*$E218*$F218*$H218*$J218*$BV$9)</f>
        <v>0</v>
      </c>
      <c r="BW218" s="91"/>
      <c r="BX218" s="71">
        <f>(BW218*$E218*$F218*$H218*$J218*BX$9)</f>
        <v>0</v>
      </c>
      <c r="BY218" s="71"/>
      <c r="BZ218" s="71">
        <f t="shared" si="660"/>
        <v>0</v>
      </c>
      <c r="CA218" s="91"/>
      <c r="CB218" s="71">
        <f t="shared" si="661"/>
        <v>0</v>
      </c>
      <c r="CC218" s="93"/>
      <c r="CD218" s="71">
        <f t="shared" si="662"/>
        <v>0</v>
      </c>
      <c r="CE218" s="71"/>
      <c r="CF218" s="71">
        <f t="shared" si="663"/>
        <v>0</v>
      </c>
      <c r="CG218" s="139"/>
      <c r="CH218" s="71">
        <f t="shared" si="664"/>
        <v>0</v>
      </c>
      <c r="CI218" s="139"/>
      <c r="CJ218" s="139"/>
      <c r="CK218" s="139"/>
      <c r="CL218" s="139"/>
      <c r="CM218" s="95">
        <f t="shared" si="657"/>
        <v>45</v>
      </c>
      <c r="CN218" s="95">
        <f t="shared" si="657"/>
        <v>444074.39999999997</v>
      </c>
      <c r="CO218" s="71">
        <v>2091</v>
      </c>
      <c r="CP218" s="72">
        <v>21635304.767999999</v>
      </c>
      <c r="CQ218" s="96">
        <v>2136</v>
      </c>
      <c r="CR218" s="96">
        <v>22079379.167999998</v>
      </c>
    </row>
    <row r="219" spans="1:97" s="3" customFormat="1" ht="45" customHeight="1" x14ac:dyDescent="0.25">
      <c r="A219" s="121"/>
      <c r="B219" s="121">
        <v>174</v>
      </c>
      <c r="C219" s="189" t="s">
        <v>484</v>
      </c>
      <c r="D219" s="161" t="s">
        <v>485</v>
      </c>
      <c r="E219" s="84">
        <v>17622</v>
      </c>
      <c r="F219" s="180">
        <v>2.5</v>
      </c>
      <c r="G219" s="177">
        <v>1.09E-2</v>
      </c>
      <c r="H219" s="129">
        <v>1</v>
      </c>
      <c r="I219" s="136">
        <v>1.4</v>
      </c>
      <c r="J219" s="136">
        <v>1.68</v>
      </c>
      <c r="K219" s="136">
        <v>2.23</v>
      </c>
      <c r="L219" s="137">
        <v>2.57</v>
      </c>
      <c r="M219" s="97">
        <v>0</v>
      </c>
      <c r="N219" s="106">
        <f t="shared" ref="N219:N241" si="665">(M219*$E219*$F219*((1-$G219)+$G219*$I219*$H219))</f>
        <v>0</v>
      </c>
      <c r="O219" s="97"/>
      <c r="P219" s="106">
        <f t="shared" ref="P219:P241" si="666">(O219*$E219*$F219*((1-$G219)+$G219*$I219*$H219))</f>
        <v>0</v>
      </c>
      <c r="Q219" s="90">
        <v>0</v>
      </c>
      <c r="R219" s="106">
        <f t="shared" ref="R219:R240" si="667">(Q219*$E219*$F219*((1-$G219)+$G219*$I219*$H219))</f>
        <v>0</v>
      </c>
      <c r="S219" s="90"/>
      <c r="T219" s="106">
        <f t="shared" ref="T219:T241" si="668">(S219*$E219*$F219*((1-$G219)+$G219*$I219*$H219))</f>
        <v>0</v>
      </c>
      <c r="U219" s="97"/>
      <c r="V219" s="106">
        <f t="shared" ref="V219:V241" si="669">(U219*$E219*$F219*((1-$G219)+$G219*$I219*$H219))</f>
        <v>0</v>
      </c>
      <c r="W219" s="97"/>
      <c r="X219" s="106">
        <f t="shared" ref="X219:X241" si="670">(W219*$E219*$F219*((1-$G219)+$G219*$I219*$H219))</f>
        <v>0</v>
      </c>
      <c r="Y219" s="97"/>
      <c r="Z219" s="106"/>
      <c r="AA219" s="90"/>
      <c r="AB219" s="106">
        <f t="shared" ref="AB219:AB241" si="671">(AA219*$E219*$F219*((1-$G219)+$G219*$I219*$H219))</f>
        <v>0</v>
      </c>
      <c r="AC219" s="90"/>
      <c r="AD219" s="106">
        <f t="shared" ref="AD219:AD241" si="672">(AC219*$E219*$F219*((1-$G219)+$G219*$J219*$H219))</f>
        <v>0</v>
      </c>
      <c r="AE219" s="90"/>
      <c r="AF219" s="106">
        <f t="shared" ref="AF219:AF241" si="673">(AE219*$E219*$F219*((1-$G219)+$G219*$J219*$H219))</f>
        <v>0</v>
      </c>
      <c r="AG219" s="90"/>
      <c r="AH219" s="106">
        <f t="shared" ref="AH219:AH241" si="674">(AG219*$E219*$F219*((1-$G219)+$G219*$I219*$H219))</f>
        <v>0</v>
      </c>
      <c r="AI219" s="97"/>
      <c r="AJ219" s="106">
        <f t="shared" ref="AJ219:AJ241" si="675">(AI219*$E219*$F219*((1-$G219)+$G219*$I219*$H219))</f>
        <v>0</v>
      </c>
      <c r="AK219" s="97"/>
      <c r="AL219" s="90"/>
      <c r="AM219" s="97"/>
      <c r="AN219" s="106">
        <f t="shared" ref="AN219:AN241" si="676">(AM219*$E219*$F219*((1-$G219)+$G219*$I219*$H219))</f>
        <v>0</v>
      </c>
      <c r="AO219" s="97"/>
      <c r="AP219" s="106">
        <f t="shared" ref="AP219:AP241" si="677">(AO219*$E219*$F219*((1-$G219)+$G219*$I219*$H219))</f>
        <v>0</v>
      </c>
      <c r="AQ219" s="90"/>
      <c r="AR219" s="106">
        <f t="shared" ref="AR219:AR241" si="678">(AQ219*$E219*$F219*((1-$G219)+$G219*$I219*$H219))</f>
        <v>0</v>
      </c>
      <c r="AS219" s="97"/>
      <c r="AT219" s="106">
        <f t="shared" ref="AT219:AT241" si="679">(AS219*$E219*$F219*((1-$G219)+$G219*$I219*$H219))</f>
        <v>0</v>
      </c>
      <c r="AU219" s="97"/>
      <c r="AV219" s="106">
        <f t="shared" ref="AV219:AV241" si="680">(AU219*$E219*$F219*((1-$G219)+$G219*$I219*$H219))</f>
        <v>0</v>
      </c>
      <c r="AW219" s="97"/>
      <c r="AX219" s="106"/>
      <c r="AY219" s="97"/>
      <c r="AZ219" s="106">
        <f t="shared" ref="AZ219:AZ241" si="681">(AY219*$E219*$F219*((1-$G219)+$G219*$I219*$H219))</f>
        <v>0</v>
      </c>
      <c r="BA219" s="90"/>
      <c r="BB219" s="106">
        <f t="shared" ref="BB219:BB241" si="682">(BA219*$E219*$F219*((1-$G219)+$G219*$J219*$H219))</f>
        <v>0</v>
      </c>
      <c r="BC219" s="148"/>
      <c r="BD219" s="106">
        <f t="shared" ref="BD219:BD241" si="683">(BC219*$E219*$F219*((1-$G219)+$G219*$J219*$H219))</f>
        <v>0</v>
      </c>
      <c r="BE219" s="135"/>
      <c r="BF219" s="106">
        <f t="shared" ref="BF219:BF241" si="684">(BE219*$E219*$F219*((1-$G219)+$G219*$J219*$H219))</f>
        <v>0</v>
      </c>
      <c r="BG219" s="90">
        <v>37</v>
      </c>
      <c r="BH219" s="106">
        <f t="shared" ref="BH219:BH241" si="685">(BG219*$E219*$F219*((1-$G219)+$G219*$J219*$H219))</f>
        <v>1642116.8194200001</v>
      </c>
      <c r="BI219" s="97"/>
      <c r="BJ219" s="106">
        <f t="shared" ref="BJ219:BJ241" si="686">(BI219*$E219*$F219*((1-$G219)+$G219*$J219*$H219))</f>
        <v>0</v>
      </c>
      <c r="BK219" s="143"/>
      <c r="BL219" s="106"/>
      <c r="BM219" s="125"/>
      <c r="BN219" s="106">
        <f t="shared" ref="BN219:BN241" si="687">(BM219*$E219*$F219*((1-$G219)+$G219*$J219*$H219))</f>
        <v>0</v>
      </c>
      <c r="BO219" s="97"/>
      <c r="BP219" s="106"/>
      <c r="BQ219" s="90"/>
      <c r="BR219" s="106">
        <f t="shared" ref="BR219:BR241" si="688">(BQ219*$E219*$F219*((1-$G219)+$G219*$J219*$H219))</f>
        <v>0</v>
      </c>
      <c r="BS219" s="97"/>
      <c r="BT219" s="106">
        <f t="shared" ref="BT219:BT241" si="689">(BS219*$E219*$F219*((1-$G219)+$G219*$J219*$H219))</f>
        <v>0</v>
      </c>
      <c r="BU219" s="97"/>
      <c r="BV219" s="106">
        <f t="shared" ref="BV219:BV241" si="690">(BU219*$E219*$F219*((1-$G219)+$G219*$J219*$H219))</f>
        <v>0</v>
      </c>
      <c r="BW219" s="97"/>
      <c r="BX219" s="106">
        <f t="shared" ref="BX219:BX241" si="691">(BW219*$E219*$F219*((1-$G219)+$G219*$J219*$H219))</f>
        <v>0</v>
      </c>
      <c r="BY219" s="71"/>
      <c r="BZ219" s="106">
        <f t="shared" ref="BZ219:BZ241" si="692">(BY219*$E219*$F219*((1-$G219)+$G219*$J219*$H219))</f>
        <v>0</v>
      </c>
      <c r="CA219" s="97"/>
      <c r="CB219" s="106">
        <f t="shared" ref="CB219:CB241" si="693">(CA219*$E219*$F219*((1-$G219)+$G219*$K219*$H219))</f>
        <v>0</v>
      </c>
      <c r="CC219" s="125"/>
      <c r="CD219" s="106">
        <f t="shared" ref="CD219:CD241" si="694">(CC219*$E219*$F219*((1-$G219)+$G219*$L219*$H219))</f>
        <v>0</v>
      </c>
      <c r="CE219" s="90"/>
      <c r="CF219" s="90"/>
      <c r="CG219" s="90"/>
      <c r="CH219" s="90"/>
      <c r="CI219" s="139"/>
      <c r="CJ219" s="139"/>
      <c r="CK219" s="139"/>
      <c r="CL219" s="106">
        <f t="shared" ref="CL219:CL241" si="695">(CK219*$E219*$F219*((1-$G219)+$G219*$H219))</f>
        <v>0</v>
      </c>
      <c r="CM219" s="95">
        <f t="shared" si="657"/>
        <v>37</v>
      </c>
      <c r="CN219" s="95">
        <f t="shared" si="657"/>
        <v>1642116.8194200001</v>
      </c>
      <c r="CO219" s="71">
        <v>50</v>
      </c>
      <c r="CP219" s="72">
        <v>2212353.9899999998</v>
      </c>
      <c r="CQ219" s="96">
        <v>87</v>
      </c>
      <c r="CR219" s="96">
        <v>3854470.8094199998</v>
      </c>
    </row>
    <row r="220" spans="1:97" s="3" customFormat="1" ht="45" customHeight="1" x14ac:dyDescent="0.25">
      <c r="A220" s="121"/>
      <c r="B220" s="121">
        <v>175</v>
      </c>
      <c r="C220" s="189" t="s">
        <v>486</v>
      </c>
      <c r="D220" s="190" t="s">
        <v>487</v>
      </c>
      <c r="E220" s="84">
        <v>17622</v>
      </c>
      <c r="F220" s="180">
        <v>5.36</v>
      </c>
      <c r="G220" s="177">
        <v>5.1000000000000004E-3</v>
      </c>
      <c r="H220" s="129">
        <v>1</v>
      </c>
      <c r="I220" s="136">
        <v>1.4</v>
      </c>
      <c r="J220" s="136">
        <v>1.68</v>
      </c>
      <c r="K220" s="136">
        <v>2.23</v>
      </c>
      <c r="L220" s="137">
        <v>2.57</v>
      </c>
      <c r="M220" s="97">
        <v>0</v>
      </c>
      <c r="N220" s="106">
        <f t="shared" si="665"/>
        <v>0</v>
      </c>
      <c r="O220" s="97"/>
      <c r="P220" s="106">
        <f t="shared" si="666"/>
        <v>0</v>
      </c>
      <c r="Q220" s="90">
        <v>0</v>
      </c>
      <c r="R220" s="106">
        <f t="shared" si="667"/>
        <v>0</v>
      </c>
      <c r="S220" s="90"/>
      <c r="T220" s="106">
        <f t="shared" si="668"/>
        <v>0</v>
      </c>
      <c r="U220" s="97"/>
      <c r="V220" s="106">
        <f t="shared" si="669"/>
        <v>0</v>
      </c>
      <c r="W220" s="97"/>
      <c r="X220" s="106">
        <f t="shared" si="670"/>
        <v>0</v>
      </c>
      <c r="Y220" s="97"/>
      <c r="Z220" s="106"/>
      <c r="AA220" s="90"/>
      <c r="AB220" s="106">
        <f t="shared" si="671"/>
        <v>0</v>
      </c>
      <c r="AC220" s="90"/>
      <c r="AD220" s="106">
        <f t="shared" si="672"/>
        <v>0</v>
      </c>
      <c r="AE220" s="90"/>
      <c r="AF220" s="106">
        <f t="shared" si="673"/>
        <v>0</v>
      </c>
      <c r="AG220" s="90"/>
      <c r="AH220" s="106">
        <f t="shared" si="674"/>
        <v>0</v>
      </c>
      <c r="AI220" s="97"/>
      <c r="AJ220" s="106">
        <f t="shared" si="675"/>
        <v>0</v>
      </c>
      <c r="AK220" s="97"/>
      <c r="AL220" s="90"/>
      <c r="AM220" s="97"/>
      <c r="AN220" s="106">
        <f t="shared" si="676"/>
        <v>0</v>
      </c>
      <c r="AO220" s="97"/>
      <c r="AP220" s="106">
        <f t="shared" si="677"/>
        <v>0</v>
      </c>
      <c r="AQ220" s="90"/>
      <c r="AR220" s="106">
        <f t="shared" si="678"/>
        <v>0</v>
      </c>
      <c r="AS220" s="97"/>
      <c r="AT220" s="106">
        <f t="shared" si="679"/>
        <v>0</v>
      </c>
      <c r="AU220" s="97"/>
      <c r="AV220" s="106">
        <f t="shared" si="680"/>
        <v>0</v>
      </c>
      <c r="AW220" s="97"/>
      <c r="AX220" s="106"/>
      <c r="AY220" s="97"/>
      <c r="AZ220" s="106">
        <f t="shared" si="681"/>
        <v>0</v>
      </c>
      <c r="BA220" s="90"/>
      <c r="BB220" s="106">
        <f t="shared" si="682"/>
        <v>0</v>
      </c>
      <c r="BC220" s="148"/>
      <c r="BD220" s="106">
        <f t="shared" si="683"/>
        <v>0</v>
      </c>
      <c r="BE220" s="135"/>
      <c r="BF220" s="106">
        <f t="shared" si="684"/>
        <v>0</v>
      </c>
      <c r="BG220" s="90">
        <v>145</v>
      </c>
      <c r="BH220" s="106">
        <f t="shared" si="685"/>
        <v>13743315.498211201</v>
      </c>
      <c r="BI220" s="97"/>
      <c r="BJ220" s="106">
        <f t="shared" si="686"/>
        <v>0</v>
      </c>
      <c r="BK220" s="143"/>
      <c r="BL220" s="106"/>
      <c r="BM220" s="125"/>
      <c r="BN220" s="106">
        <f t="shared" si="687"/>
        <v>0</v>
      </c>
      <c r="BO220" s="97"/>
      <c r="BP220" s="106"/>
      <c r="BQ220" s="90"/>
      <c r="BR220" s="106">
        <f t="shared" si="688"/>
        <v>0</v>
      </c>
      <c r="BS220" s="97"/>
      <c r="BT220" s="106">
        <f t="shared" si="689"/>
        <v>0</v>
      </c>
      <c r="BU220" s="97"/>
      <c r="BV220" s="106">
        <f t="shared" si="690"/>
        <v>0</v>
      </c>
      <c r="BW220" s="97"/>
      <c r="BX220" s="106">
        <f t="shared" si="691"/>
        <v>0</v>
      </c>
      <c r="BY220" s="71"/>
      <c r="BZ220" s="106">
        <f t="shared" si="692"/>
        <v>0</v>
      </c>
      <c r="CA220" s="97"/>
      <c r="CB220" s="106">
        <f t="shared" si="693"/>
        <v>0</v>
      </c>
      <c r="CC220" s="125"/>
      <c r="CD220" s="106">
        <f t="shared" si="694"/>
        <v>0</v>
      </c>
      <c r="CE220" s="90"/>
      <c r="CF220" s="90"/>
      <c r="CG220" s="90"/>
      <c r="CH220" s="90"/>
      <c r="CI220" s="139"/>
      <c r="CJ220" s="139"/>
      <c r="CK220" s="139"/>
      <c r="CL220" s="106">
        <f t="shared" si="695"/>
        <v>0</v>
      </c>
      <c r="CM220" s="95">
        <f t="shared" si="657"/>
        <v>145</v>
      </c>
      <c r="CN220" s="95">
        <f t="shared" si="657"/>
        <v>13743315.498211201</v>
      </c>
      <c r="CO220" s="71">
        <v>220</v>
      </c>
      <c r="CP220" s="72">
        <v>20822253.319296002</v>
      </c>
      <c r="CQ220" s="96">
        <v>365</v>
      </c>
      <c r="CR220" s="96">
        <v>34565568.817507207</v>
      </c>
    </row>
    <row r="221" spans="1:97" s="3" customFormat="1" ht="42.75" customHeight="1" x14ac:dyDescent="0.25">
      <c r="A221" s="121"/>
      <c r="B221" s="121">
        <v>176</v>
      </c>
      <c r="C221" s="189" t="s">
        <v>488</v>
      </c>
      <c r="D221" s="161" t="s">
        <v>489</v>
      </c>
      <c r="E221" s="84">
        <v>17622</v>
      </c>
      <c r="F221" s="180">
        <v>4.0599999999999996</v>
      </c>
      <c r="G221" s="177">
        <v>0.1794</v>
      </c>
      <c r="H221" s="129">
        <v>1</v>
      </c>
      <c r="I221" s="136">
        <v>1.4</v>
      </c>
      <c r="J221" s="136">
        <v>1.68</v>
      </c>
      <c r="K221" s="136">
        <v>2.23</v>
      </c>
      <c r="L221" s="137">
        <v>2.57</v>
      </c>
      <c r="M221" s="97">
        <v>0</v>
      </c>
      <c r="N221" s="106">
        <f t="shared" si="665"/>
        <v>0</v>
      </c>
      <c r="O221" s="97"/>
      <c r="P221" s="106">
        <f t="shared" si="666"/>
        <v>0</v>
      </c>
      <c r="Q221" s="90">
        <v>0</v>
      </c>
      <c r="R221" s="106">
        <f t="shared" si="667"/>
        <v>0</v>
      </c>
      <c r="S221" s="90"/>
      <c r="T221" s="106">
        <f t="shared" si="668"/>
        <v>0</v>
      </c>
      <c r="U221" s="97"/>
      <c r="V221" s="106">
        <f t="shared" si="669"/>
        <v>0</v>
      </c>
      <c r="W221" s="97"/>
      <c r="X221" s="106">
        <f t="shared" si="670"/>
        <v>0</v>
      </c>
      <c r="Y221" s="97"/>
      <c r="Z221" s="106"/>
      <c r="AA221" s="90"/>
      <c r="AB221" s="106">
        <f t="shared" si="671"/>
        <v>0</v>
      </c>
      <c r="AC221" s="90"/>
      <c r="AD221" s="106">
        <f t="shared" si="672"/>
        <v>0</v>
      </c>
      <c r="AE221" s="90"/>
      <c r="AF221" s="106">
        <f t="shared" si="673"/>
        <v>0</v>
      </c>
      <c r="AG221" s="90"/>
      <c r="AH221" s="106">
        <f t="shared" si="674"/>
        <v>0</v>
      </c>
      <c r="AI221" s="97"/>
      <c r="AJ221" s="106">
        <f t="shared" si="675"/>
        <v>0</v>
      </c>
      <c r="AK221" s="97"/>
      <c r="AL221" s="90"/>
      <c r="AM221" s="97"/>
      <c r="AN221" s="106">
        <f t="shared" si="676"/>
        <v>0</v>
      </c>
      <c r="AO221" s="97"/>
      <c r="AP221" s="106">
        <f t="shared" si="677"/>
        <v>0</v>
      </c>
      <c r="AQ221" s="90"/>
      <c r="AR221" s="106">
        <f t="shared" si="678"/>
        <v>0</v>
      </c>
      <c r="AS221" s="97"/>
      <c r="AT221" s="106">
        <f t="shared" si="679"/>
        <v>0</v>
      </c>
      <c r="AU221" s="97"/>
      <c r="AV221" s="106">
        <f t="shared" si="680"/>
        <v>0</v>
      </c>
      <c r="AW221" s="97"/>
      <c r="AX221" s="106"/>
      <c r="AY221" s="97"/>
      <c r="AZ221" s="106">
        <f t="shared" si="681"/>
        <v>0</v>
      </c>
      <c r="BA221" s="90"/>
      <c r="BB221" s="106">
        <f t="shared" si="682"/>
        <v>0</v>
      </c>
      <c r="BC221" s="148"/>
      <c r="BD221" s="106">
        <f t="shared" si="683"/>
        <v>0</v>
      </c>
      <c r="BE221" s="135"/>
      <c r="BF221" s="106">
        <f t="shared" si="684"/>
        <v>0</v>
      </c>
      <c r="BG221" s="90"/>
      <c r="BH221" s="106">
        <f t="shared" si="685"/>
        <v>0</v>
      </c>
      <c r="BI221" s="97"/>
      <c r="BJ221" s="106">
        <f t="shared" si="686"/>
        <v>0</v>
      </c>
      <c r="BK221" s="143"/>
      <c r="BL221" s="106"/>
      <c r="BM221" s="125"/>
      <c r="BN221" s="106">
        <f t="shared" si="687"/>
        <v>0</v>
      </c>
      <c r="BO221" s="97"/>
      <c r="BP221" s="106"/>
      <c r="BQ221" s="90"/>
      <c r="BR221" s="106">
        <f t="shared" si="688"/>
        <v>0</v>
      </c>
      <c r="BS221" s="97"/>
      <c r="BT221" s="106">
        <f t="shared" si="689"/>
        <v>0</v>
      </c>
      <c r="BU221" s="97"/>
      <c r="BV221" s="106">
        <f t="shared" si="690"/>
        <v>0</v>
      </c>
      <c r="BW221" s="97"/>
      <c r="BX221" s="106">
        <f t="shared" si="691"/>
        <v>0</v>
      </c>
      <c r="BY221" s="71"/>
      <c r="BZ221" s="106">
        <f t="shared" si="692"/>
        <v>0</v>
      </c>
      <c r="CA221" s="97"/>
      <c r="CB221" s="106">
        <f t="shared" si="693"/>
        <v>0</v>
      </c>
      <c r="CC221" s="125"/>
      <c r="CD221" s="106">
        <f t="shared" si="694"/>
        <v>0</v>
      </c>
      <c r="CE221" s="90"/>
      <c r="CF221" s="90"/>
      <c r="CG221" s="90"/>
      <c r="CH221" s="90"/>
      <c r="CI221" s="139"/>
      <c r="CJ221" s="139"/>
      <c r="CK221" s="139"/>
      <c r="CL221" s="106">
        <f t="shared" si="695"/>
        <v>0</v>
      </c>
      <c r="CM221" s="95">
        <f t="shared" si="657"/>
        <v>0</v>
      </c>
      <c r="CN221" s="95">
        <f t="shared" si="657"/>
        <v>0</v>
      </c>
      <c r="CO221" s="71">
        <v>0</v>
      </c>
      <c r="CP221" s="72">
        <v>0</v>
      </c>
      <c r="CQ221" s="96">
        <v>0</v>
      </c>
      <c r="CR221" s="96">
        <v>0</v>
      </c>
    </row>
    <row r="222" spans="1:97" s="3" customFormat="1" ht="45" customHeight="1" x14ac:dyDescent="0.25">
      <c r="A222" s="121"/>
      <c r="B222" s="121">
        <v>177</v>
      </c>
      <c r="C222" s="121" t="s">
        <v>490</v>
      </c>
      <c r="D222" s="122" t="s">
        <v>491</v>
      </c>
      <c r="E222" s="84">
        <v>17622</v>
      </c>
      <c r="F222" s="212">
        <v>0.55000000000000004</v>
      </c>
      <c r="G222" s="177">
        <v>4.8800000000000003E-2</v>
      </c>
      <c r="H222" s="129">
        <v>1</v>
      </c>
      <c r="I222" s="136">
        <v>1.4</v>
      </c>
      <c r="J222" s="136">
        <v>1.68</v>
      </c>
      <c r="K222" s="136">
        <v>2.23</v>
      </c>
      <c r="L222" s="137">
        <v>2.57</v>
      </c>
      <c r="M222" s="90">
        <v>1</v>
      </c>
      <c r="N222" s="106">
        <f t="shared" si="665"/>
        <v>9881.2897919999996</v>
      </c>
      <c r="O222" s="97"/>
      <c r="P222" s="106">
        <f t="shared" si="666"/>
        <v>0</v>
      </c>
      <c r="Q222" s="90">
        <v>0</v>
      </c>
      <c r="R222" s="106">
        <f t="shared" si="667"/>
        <v>0</v>
      </c>
      <c r="S222" s="90"/>
      <c r="T222" s="106">
        <f t="shared" si="668"/>
        <v>0</v>
      </c>
      <c r="U222" s="97"/>
      <c r="V222" s="106">
        <f t="shared" si="669"/>
        <v>0</v>
      </c>
      <c r="W222" s="97"/>
      <c r="X222" s="106">
        <f t="shared" si="670"/>
        <v>0</v>
      </c>
      <c r="Y222" s="97"/>
      <c r="Z222" s="106"/>
      <c r="AA222" s="90"/>
      <c r="AB222" s="106">
        <f t="shared" si="671"/>
        <v>0</v>
      </c>
      <c r="AC222" s="90"/>
      <c r="AD222" s="106">
        <f t="shared" si="672"/>
        <v>0</v>
      </c>
      <c r="AE222" s="90"/>
      <c r="AF222" s="106">
        <f t="shared" si="673"/>
        <v>0</v>
      </c>
      <c r="AG222" s="90"/>
      <c r="AH222" s="106">
        <f t="shared" si="674"/>
        <v>0</v>
      </c>
      <c r="AI222" s="97"/>
      <c r="AJ222" s="106">
        <f t="shared" si="675"/>
        <v>0</v>
      </c>
      <c r="AK222" s="97"/>
      <c r="AL222" s="90"/>
      <c r="AM222" s="97"/>
      <c r="AN222" s="106">
        <f t="shared" si="676"/>
        <v>0</v>
      </c>
      <c r="AO222" s="97"/>
      <c r="AP222" s="106">
        <f t="shared" si="677"/>
        <v>0</v>
      </c>
      <c r="AQ222" s="90"/>
      <c r="AR222" s="106">
        <f t="shared" si="678"/>
        <v>0</v>
      </c>
      <c r="AS222" s="97"/>
      <c r="AT222" s="106">
        <f t="shared" si="679"/>
        <v>0</v>
      </c>
      <c r="AU222" s="97"/>
      <c r="AV222" s="106">
        <f t="shared" si="680"/>
        <v>0</v>
      </c>
      <c r="AW222" s="97"/>
      <c r="AX222" s="106"/>
      <c r="AY222" s="97"/>
      <c r="AZ222" s="106">
        <f t="shared" si="681"/>
        <v>0</v>
      </c>
      <c r="BA222" s="90"/>
      <c r="BB222" s="106">
        <f t="shared" si="682"/>
        <v>0</v>
      </c>
      <c r="BC222" s="148"/>
      <c r="BD222" s="106">
        <f t="shared" si="683"/>
        <v>0</v>
      </c>
      <c r="BE222" s="135"/>
      <c r="BF222" s="106">
        <f t="shared" si="684"/>
        <v>0</v>
      </c>
      <c r="BG222" s="90"/>
      <c r="BH222" s="106">
        <f t="shared" si="685"/>
        <v>0</v>
      </c>
      <c r="BI222" s="97"/>
      <c r="BJ222" s="106">
        <f t="shared" si="686"/>
        <v>0</v>
      </c>
      <c r="BK222" s="143"/>
      <c r="BL222" s="106"/>
      <c r="BM222" s="125"/>
      <c r="BN222" s="106">
        <f t="shared" si="687"/>
        <v>0</v>
      </c>
      <c r="BO222" s="97"/>
      <c r="BP222" s="106"/>
      <c r="BQ222" s="90"/>
      <c r="BR222" s="106">
        <f t="shared" si="688"/>
        <v>0</v>
      </c>
      <c r="BS222" s="97"/>
      <c r="BT222" s="106">
        <f t="shared" si="689"/>
        <v>0</v>
      </c>
      <c r="BU222" s="97"/>
      <c r="BV222" s="106">
        <f t="shared" si="690"/>
        <v>0</v>
      </c>
      <c r="BW222" s="97"/>
      <c r="BX222" s="106">
        <f t="shared" si="691"/>
        <v>0</v>
      </c>
      <c r="BY222" s="71"/>
      <c r="BZ222" s="106">
        <f t="shared" si="692"/>
        <v>0</v>
      </c>
      <c r="CA222" s="97"/>
      <c r="CB222" s="106">
        <f t="shared" si="693"/>
        <v>0</v>
      </c>
      <c r="CC222" s="125"/>
      <c r="CD222" s="106">
        <f t="shared" si="694"/>
        <v>0</v>
      </c>
      <c r="CE222" s="90"/>
      <c r="CF222" s="90"/>
      <c r="CG222" s="90"/>
      <c r="CH222" s="90"/>
      <c r="CI222" s="139"/>
      <c r="CJ222" s="139"/>
      <c r="CK222" s="139"/>
      <c r="CL222" s="106">
        <f t="shared" si="695"/>
        <v>0</v>
      </c>
      <c r="CM222" s="95">
        <f t="shared" si="657"/>
        <v>1</v>
      </c>
      <c r="CN222" s="95">
        <f t="shared" si="657"/>
        <v>9881.2897919999996</v>
      </c>
      <c r="CO222" s="71">
        <v>90</v>
      </c>
      <c r="CP222" s="72">
        <v>889316.08128000016</v>
      </c>
      <c r="CQ222" s="96">
        <v>91</v>
      </c>
      <c r="CR222" s="96">
        <v>899197.37107200013</v>
      </c>
    </row>
    <row r="223" spans="1:97" s="3" customFormat="1" ht="45" customHeight="1" x14ac:dyDescent="0.25">
      <c r="A223" s="121"/>
      <c r="B223" s="121">
        <v>178</v>
      </c>
      <c r="C223" s="121" t="s">
        <v>492</v>
      </c>
      <c r="D223" s="122" t="s">
        <v>493</v>
      </c>
      <c r="E223" s="84">
        <v>17622</v>
      </c>
      <c r="F223" s="212">
        <v>1.03</v>
      </c>
      <c r="G223" s="177">
        <v>2.6100000000000002E-2</v>
      </c>
      <c r="H223" s="129">
        <v>1</v>
      </c>
      <c r="I223" s="136">
        <v>1.4</v>
      </c>
      <c r="J223" s="136">
        <v>1.68</v>
      </c>
      <c r="K223" s="136">
        <v>2.23</v>
      </c>
      <c r="L223" s="137">
        <v>2.57</v>
      </c>
      <c r="M223" s="90">
        <v>1</v>
      </c>
      <c r="N223" s="106">
        <f t="shared" si="665"/>
        <v>18340.152890400001</v>
      </c>
      <c r="O223" s="97"/>
      <c r="P223" s="106">
        <f t="shared" si="666"/>
        <v>0</v>
      </c>
      <c r="Q223" s="90">
        <v>0</v>
      </c>
      <c r="R223" s="106">
        <f t="shared" si="667"/>
        <v>0</v>
      </c>
      <c r="S223" s="90"/>
      <c r="T223" s="106">
        <f t="shared" si="668"/>
        <v>0</v>
      </c>
      <c r="U223" s="97"/>
      <c r="V223" s="106">
        <f t="shared" si="669"/>
        <v>0</v>
      </c>
      <c r="W223" s="97"/>
      <c r="X223" s="106">
        <f t="shared" si="670"/>
        <v>0</v>
      </c>
      <c r="Y223" s="97"/>
      <c r="Z223" s="106"/>
      <c r="AA223" s="90"/>
      <c r="AB223" s="106">
        <f t="shared" si="671"/>
        <v>0</v>
      </c>
      <c r="AC223" s="90"/>
      <c r="AD223" s="106">
        <f t="shared" si="672"/>
        <v>0</v>
      </c>
      <c r="AE223" s="90"/>
      <c r="AF223" s="106">
        <f t="shared" si="673"/>
        <v>0</v>
      </c>
      <c r="AG223" s="90"/>
      <c r="AH223" s="106">
        <f t="shared" si="674"/>
        <v>0</v>
      </c>
      <c r="AI223" s="97"/>
      <c r="AJ223" s="106">
        <f t="shared" si="675"/>
        <v>0</v>
      </c>
      <c r="AK223" s="97"/>
      <c r="AL223" s="90"/>
      <c r="AM223" s="97"/>
      <c r="AN223" s="106">
        <f t="shared" si="676"/>
        <v>0</v>
      </c>
      <c r="AO223" s="97"/>
      <c r="AP223" s="106">
        <f t="shared" si="677"/>
        <v>0</v>
      </c>
      <c r="AQ223" s="90"/>
      <c r="AR223" s="106">
        <f t="shared" si="678"/>
        <v>0</v>
      </c>
      <c r="AS223" s="97"/>
      <c r="AT223" s="106">
        <f t="shared" si="679"/>
        <v>0</v>
      </c>
      <c r="AU223" s="97"/>
      <c r="AV223" s="106">
        <f t="shared" si="680"/>
        <v>0</v>
      </c>
      <c r="AW223" s="97"/>
      <c r="AX223" s="106"/>
      <c r="AY223" s="97"/>
      <c r="AZ223" s="106">
        <f t="shared" si="681"/>
        <v>0</v>
      </c>
      <c r="BA223" s="90"/>
      <c r="BB223" s="106">
        <f t="shared" si="682"/>
        <v>0</v>
      </c>
      <c r="BC223" s="148"/>
      <c r="BD223" s="106">
        <f t="shared" si="683"/>
        <v>0</v>
      </c>
      <c r="BE223" s="135"/>
      <c r="BF223" s="106">
        <f t="shared" si="684"/>
        <v>0</v>
      </c>
      <c r="BG223" s="97"/>
      <c r="BH223" s="106">
        <f t="shared" si="685"/>
        <v>0</v>
      </c>
      <c r="BI223" s="97"/>
      <c r="BJ223" s="106">
        <f t="shared" si="686"/>
        <v>0</v>
      </c>
      <c r="BK223" s="143"/>
      <c r="BL223" s="106"/>
      <c r="BM223" s="125"/>
      <c r="BN223" s="106">
        <f t="shared" si="687"/>
        <v>0</v>
      </c>
      <c r="BO223" s="97"/>
      <c r="BP223" s="106"/>
      <c r="BQ223" s="90"/>
      <c r="BR223" s="106">
        <f t="shared" si="688"/>
        <v>0</v>
      </c>
      <c r="BS223" s="97"/>
      <c r="BT223" s="106">
        <f t="shared" si="689"/>
        <v>0</v>
      </c>
      <c r="BU223" s="97"/>
      <c r="BV223" s="106">
        <f t="shared" si="690"/>
        <v>0</v>
      </c>
      <c r="BW223" s="97"/>
      <c r="BX223" s="106">
        <f t="shared" si="691"/>
        <v>0</v>
      </c>
      <c r="BY223" s="71"/>
      <c r="BZ223" s="106">
        <f t="shared" si="692"/>
        <v>0</v>
      </c>
      <c r="CA223" s="97"/>
      <c r="CB223" s="106">
        <f t="shared" si="693"/>
        <v>0</v>
      </c>
      <c r="CC223" s="125"/>
      <c r="CD223" s="106">
        <f t="shared" si="694"/>
        <v>0</v>
      </c>
      <c r="CE223" s="90"/>
      <c r="CF223" s="90"/>
      <c r="CG223" s="90"/>
      <c r="CH223" s="90"/>
      <c r="CI223" s="139"/>
      <c r="CJ223" s="139"/>
      <c r="CK223" s="139"/>
      <c r="CL223" s="106">
        <f t="shared" si="695"/>
        <v>0</v>
      </c>
      <c r="CM223" s="95">
        <f t="shared" si="657"/>
        <v>1</v>
      </c>
      <c r="CN223" s="95">
        <f t="shared" si="657"/>
        <v>18340.152890400001</v>
      </c>
      <c r="CO223" s="71">
        <v>162</v>
      </c>
      <c r="CP223" s="72">
        <v>2971104.7682448002</v>
      </c>
      <c r="CQ223" s="96">
        <v>163</v>
      </c>
      <c r="CR223" s="96">
        <v>2989444.9211352002</v>
      </c>
    </row>
    <row r="224" spans="1:97" s="3" customFormat="1" ht="45" customHeight="1" x14ac:dyDescent="0.25">
      <c r="A224" s="121"/>
      <c r="B224" s="121">
        <v>179</v>
      </c>
      <c r="C224" s="121" t="s">
        <v>494</v>
      </c>
      <c r="D224" s="122" t="s">
        <v>495</v>
      </c>
      <c r="E224" s="84">
        <v>17622</v>
      </c>
      <c r="F224" s="212">
        <v>1.19</v>
      </c>
      <c r="G224" s="177">
        <v>2.23E-2</v>
      </c>
      <c r="H224" s="129">
        <v>1</v>
      </c>
      <c r="I224" s="136">
        <v>1.4</v>
      </c>
      <c r="J224" s="136">
        <v>1.68</v>
      </c>
      <c r="K224" s="136">
        <v>2.23</v>
      </c>
      <c r="L224" s="137">
        <v>2.57</v>
      </c>
      <c r="M224" s="90">
        <v>1</v>
      </c>
      <c r="N224" s="106">
        <f t="shared" si="665"/>
        <v>21157.234005599999</v>
      </c>
      <c r="O224" s="97"/>
      <c r="P224" s="106">
        <f t="shared" si="666"/>
        <v>0</v>
      </c>
      <c r="Q224" s="90">
        <v>0</v>
      </c>
      <c r="R224" s="106">
        <f t="shared" si="667"/>
        <v>0</v>
      </c>
      <c r="S224" s="90"/>
      <c r="T224" s="106">
        <f t="shared" si="668"/>
        <v>0</v>
      </c>
      <c r="U224" s="97"/>
      <c r="V224" s="106">
        <f t="shared" si="669"/>
        <v>0</v>
      </c>
      <c r="W224" s="97"/>
      <c r="X224" s="106">
        <f t="shared" si="670"/>
        <v>0</v>
      </c>
      <c r="Y224" s="97"/>
      <c r="Z224" s="106"/>
      <c r="AA224" s="90"/>
      <c r="AB224" s="106">
        <f t="shared" si="671"/>
        <v>0</v>
      </c>
      <c r="AC224" s="90"/>
      <c r="AD224" s="106">
        <f t="shared" si="672"/>
        <v>0</v>
      </c>
      <c r="AE224" s="90"/>
      <c r="AF224" s="106">
        <f t="shared" si="673"/>
        <v>0</v>
      </c>
      <c r="AG224" s="90"/>
      <c r="AH224" s="106">
        <f t="shared" si="674"/>
        <v>0</v>
      </c>
      <c r="AI224" s="97"/>
      <c r="AJ224" s="106">
        <f t="shared" si="675"/>
        <v>0</v>
      </c>
      <c r="AK224" s="97"/>
      <c r="AL224" s="90"/>
      <c r="AM224" s="97"/>
      <c r="AN224" s="106">
        <f t="shared" si="676"/>
        <v>0</v>
      </c>
      <c r="AO224" s="97"/>
      <c r="AP224" s="106">
        <f t="shared" si="677"/>
        <v>0</v>
      </c>
      <c r="AQ224" s="90"/>
      <c r="AR224" s="106">
        <f t="shared" si="678"/>
        <v>0</v>
      </c>
      <c r="AS224" s="97"/>
      <c r="AT224" s="106">
        <f t="shared" si="679"/>
        <v>0</v>
      </c>
      <c r="AU224" s="97"/>
      <c r="AV224" s="106">
        <f t="shared" si="680"/>
        <v>0</v>
      </c>
      <c r="AW224" s="97"/>
      <c r="AX224" s="106"/>
      <c r="AY224" s="97"/>
      <c r="AZ224" s="106">
        <f t="shared" si="681"/>
        <v>0</v>
      </c>
      <c r="BA224" s="90"/>
      <c r="BB224" s="106">
        <f t="shared" si="682"/>
        <v>0</v>
      </c>
      <c r="BC224" s="148"/>
      <c r="BD224" s="106">
        <f t="shared" si="683"/>
        <v>0</v>
      </c>
      <c r="BE224" s="135"/>
      <c r="BF224" s="106">
        <f t="shared" si="684"/>
        <v>0</v>
      </c>
      <c r="BG224" s="90"/>
      <c r="BH224" s="106">
        <f t="shared" si="685"/>
        <v>0</v>
      </c>
      <c r="BI224" s="97"/>
      <c r="BJ224" s="106">
        <f t="shared" si="686"/>
        <v>0</v>
      </c>
      <c r="BK224" s="143"/>
      <c r="BL224" s="106"/>
      <c r="BM224" s="125"/>
      <c r="BN224" s="106">
        <f t="shared" si="687"/>
        <v>0</v>
      </c>
      <c r="BO224" s="97"/>
      <c r="BP224" s="106"/>
      <c r="BQ224" s="90"/>
      <c r="BR224" s="106">
        <f t="shared" si="688"/>
        <v>0</v>
      </c>
      <c r="BS224" s="97"/>
      <c r="BT224" s="106">
        <f t="shared" si="689"/>
        <v>0</v>
      </c>
      <c r="BU224" s="97"/>
      <c r="BV224" s="106">
        <f t="shared" si="690"/>
        <v>0</v>
      </c>
      <c r="BW224" s="97"/>
      <c r="BX224" s="106">
        <f t="shared" si="691"/>
        <v>0</v>
      </c>
      <c r="BY224" s="71"/>
      <c r="BZ224" s="106">
        <f t="shared" si="692"/>
        <v>0</v>
      </c>
      <c r="CA224" s="97"/>
      <c r="CB224" s="106">
        <f t="shared" si="693"/>
        <v>0</v>
      </c>
      <c r="CC224" s="125"/>
      <c r="CD224" s="106">
        <f t="shared" si="694"/>
        <v>0</v>
      </c>
      <c r="CE224" s="90"/>
      <c r="CF224" s="90"/>
      <c r="CG224" s="90"/>
      <c r="CH224" s="90"/>
      <c r="CI224" s="139"/>
      <c r="CJ224" s="139"/>
      <c r="CK224" s="139"/>
      <c r="CL224" s="106">
        <f t="shared" si="695"/>
        <v>0</v>
      </c>
      <c r="CM224" s="95">
        <f t="shared" si="657"/>
        <v>1</v>
      </c>
      <c r="CN224" s="95">
        <f t="shared" si="657"/>
        <v>21157.234005599999</v>
      </c>
      <c r="CO224" s="71">
        <v>27</v>
      </c>
      <c r="CP224" s="72">
        <v>571245.31815119996</v>
      </c>
      <c r="CQ224" s="96">
        <v>28</v>
      </c>
      <c r="CR224" s="96">
        <v>592402.55215679994</v>
      </c>
    </row>
    <row r="225" spans="1:96" s="3" customFormat="1" ht="45" customHeight="1" x14ac:dyDescent="0.25">
      <c r="A225" s="121"/>
      <c r="B225" s="121">
        <v>180</v>
      </c>
      <c r="C225" s="121" t="s">
        <v>496</v>
      </c>
      <c r="D225" s="165" t="s">
        <v>497</v>
      </c>
      <c r="E225" s="84">
        <v>17622</v>
      </c>
      <c r="F225" s="212">
        <v>1.52</v>
      </c>
      <c r="G225" s="177">
        <v>2.0199999999999999E-2</v>
      </c>
      <c r="H225" s="129">
        <v>1</v>
      </c>
      <c r="I225" s="136">
        <v>1.4</v>
      </c>
      <c r="J225" s="136">
        <v>1.68</v>
      </c>
      <c r="K225" s="136">
        <v>2.23</v>
      </c>
      <c r="L225" s="137">
        <v>2.57</v>
      </c>
      <c r="M225" s="90">
        <v>0</v>
      </c>
      <c r="N225" s="106">
        <f t="shared" si="665"/>
        <v>0</v>
      </c>
      <c r="O225" s="97"/>
      <c r="P225" s="106">
        <f t="shared" si="666"/>
        <v>0</v>
      </c>
      <c r="Q225" s="90">
        <v>0</v>
      </c>
      <c r="R225" s="106">
        <f t="shared" si="667"/>
        <v>0</v>
      </c>
      <c r="S225" s="90"/>
      <c r="T225" s="106">
        <f t="shared" si="668"/>
        <v>0</v>
      </c>
      <c r="U225" s="97"/>
      <c r="V225" s="106">
        <f t="shared" si="669"/>
        <v>0</v>
      </c>
      <c r="W225" s="97"/>
      <c r="X225" s="106">
        <f t="shared" si="670"/>
        <v>0</v>
      </c>
      <c r="Y225" s="97"/>
      <c r="Z225" s="106"/>
      <c r="AA225" s="90"/>
      <c r="AB225" s="106">
        <f t="shared" si="671"/>
        <v>0</v>
      </c>
      <c r="AC225" s="90"/>
      <c r="AD225" s="106">
        <f t="shared" si="672"/>
        <v>0</v>
      </c>
      <c r="AE225" s="90"/>
      <c r="AF225" s="106">
        <f t="shared" si="673"/>
        <v>0</v>
      </c>
      <c r="AG225" s="90"/>
      <c r="AH225" s="106">
        <f t="shared" si="674"/>
        <v>0</v>
      </c>
      <c r="AI225" s="97"/>
      <c r="AJ225" s="106">
        <f t="shared" si="675"/>
        <v>0</v>
      </c>
      <c r="AK225" s="97"/>
      <c r="AL225" s="90"/>
      <c r="AM225" s="97"/>
      <c r="AN225" s="106">
        <f t="shared" si="676"/>
        <v>0</v>
      </c>
      <c r="AO225" s="97"/>
      <c r="AP225" s="106">
        <f t="shared" si="677"/>
        <v>0</v>
      </c>
      <c r="AQ225" s="90"/>
      <c r="AR225" s="106">
        <f t="shared" si="678"/>
        <v>0</v>
      </c>
      <c r="AS225" s="97"/>
      <c r="AT225" s="106">
        <f t="shared" si="679"/>
        <v>0</v>
      </c>
      <c r="AU225" s="97"/>
      <c r="AV225" s="106">
        <f t="shared" si="680"/>
        <v>0</v>
      </c>
      <c r="AW225" s="97"/>
      <c r="AX225" s="106"/>
      <c r="AY225" s="97"/>
      <c r="AZ225" s="106">
        <f t="shared" si="681"/>
        <v>0</v>
      </c>
      <c r="BA225" s="90"/>
      <c r="BB225" s="106">
        <f t="shared" si="682"/>
        <v>0</v>
      </c>
      <c r="BC225" s="148"/>
      <c r="BD225" s="106">
        <f t="shared" si="683"/>
        <v>0</v>
      </c>
      <c r="BE225" s="135"/>
      <c r="BF225" s="106">
        <f t="shared" si="684"/>
        <v>0</v>
      </c>
      <c r="BG225" s="90"/>
      <c r="BH225" s="106">
        <f t="shared" si="685"/>
        <v>0</v>
      </c>
      <c r="BI225" s="97"/>
      <c r="BJ225" s="106">
        <f t="shared" si="686"/>
        <v>0</v>
      </c>
      <c r="BK225" s="143"/>
      <c r="BL225" s="106"/>
      <c r="BM225" s="125"/>
      <c r="BN225" s="106">
        <f t="shared" si="687"/>
        <v>0</v>
      </c>
      <c r="BO225" s="97"/>
      <c r="BP225" s="106"/>
      <c r="BQ225" s="90"/>
      <c r="BR225" s="106">
        <f t="shared" si="688"/>
        <v>0</v>
      </c>
      <c r="BS225" s="97"/>
      <c r="BT225" s="106">
        <f t="shared" si="689"/>
        <v>0</v>
      </c>
      <c r="BU225" s="97"/>
      <c r="BV225" s="106">
        <f t="shared" si="690"/>
        <v>0</v>
      </c>
      <c r="BW225" s="97"/>
      <c r="BX225" s="106">
        <f t="shared" si="691"/>
        <v>0</v>
      </c>
      <c r="BY225" s="191"/>
      <c r="BZ225" s="106">
        <f t="shared" si="692"/>
        <v>0</v>
      </c>
      <c r="CA225" s="97"/>
      <c r="CB225" s="106">
        <f t="shared" si="693"/>
        <v>0</v>
      </c>
      <c r="CC225" s="125"/>
      <c r="CD225" s="106">
        <f t="shared" si="694"/>
        <v>0</v>
      </c>
      <c r="CE225" s="90"/>
      <c r="CF225" s="90"/>
      <c r="CG225" s="90"/>
      <c r="CH225" s="90"/>
      <c r="CI225" s="139"/>
      <c r="CJ225" s="139"/>
      <c r="CK225" s="139"/>
      <c r="CL225" s="106">
        <f t="shared" si="695"/>
        <v>0</v>
      </c>
      <c r="CM225" s="95">
        <f t="shared" si="657"/>
        <v>0</v>
      </c>
      <c r="CN225" s="95">
        <f t="shared" si="657"/>
        <v>0</v>
      </c>
      <c r="CO225" s="71">
        <v>123</v>
      </c>
      <c r="CP225" s="72">
        <v>3321229.5616896003</v>
      </c>
      <c r="CQ225" s="96">
        <v>123</v>
      </c>
      <c r="CR225" s="96">
        <v>3321229.5616896003</v>
      </c>
    </row>
    <row r="226" spans="1:96" s="3" customFormat="1" ht="45" customHeight="1" x14ac:dyDescent="0.25">
      <c r="A226" s="121"/>
      <c r="B226" s="121">
        <v>181</v>
      </c>
      <c r="C226" s="121" t="s">
        <v>498</v>
      </c>
      <c r="D226" s="165" t="s">
        <v>499</v>
      </c>
      <c r="E226" s="84">
        <v>17622</v>
      </c>
      <c r="F226" s="212">
        <v>2.02</v>
      </c>
      <c r="G226" s="177">
        <v>1.32E-2</v>
      </c>
      <c r="H226" s="129">
        <v>1</v>
      </c>
      <c r="I226" s="136">
        <v>1.4</v>
      </c>
      <c r="J226" s="136">
        <v>1.68</v>
      </c>
      <c r="K226" s="136">
        <v>2.23</v>
      </c>
      <c r="L226" s="137">
        <v>2.57</v>
      </c>
      <c r="M226" s="90">
        <v>0</v>
      </c>
      <c r="N226" s="106">
        <f t="shared" si="665"/>
        <v>0</v>
      </c>
      <c r="O226" s="97"/>
      <c r="P226" s="106">
        <f t="shared" si="666"/>
        <v>0</v>
      </c>
      <c r="Q226" s="90">
        <v>0</v>
      </c>
      <c r="R226" s="106">
        <f t="shared" si="667"/>
        <v>0</v>
      </c>
      <c r="S226" s="90"/>
      <c r="T226" s="106">
        <f t="shared" si="668"/>
        <v>0</v>
      </c>
      <c r="U226" s="97"/>
      <c r="V226" s="106">
        <f t="shared" si="669"/>
        <v>0</v>
      </c>
      <c r="W226" s="97"/>
      <c r="X226" s="106">
        <f t="shared" si="670"/>
        <v>0</v>
      </c>
      <c r="Y226" s="97"/>
      <c r="Z226" s="106"/>
      <c r="AA226" s="90"/>
      <c r="AB226" s="106">
        <f t="shared" si="671"/>
        <v>0</v>
      </c>
      <c r="AC226" s="90"/>
      <c r="AD226" s="106">
        <f t="shared" si="672"/>
        <v>0</v>
      </c>
      <c r="AE226" s="90"/>
      <c r="AF226" s="106">
        <f t="shared" si="673"/>
        <v>0</v>
      </c>
      <c r="AG226" s="90"/>
      <c r="AH226" s="106">
        <f t="shared" si="674"/>
        <v>0</v>
      </c>
      <c r="AI226" s="97"/>
      <c r="AJ226" s="106">
        <f t="shared" si="675"/>
        <v>0</v>
      </c>
      <c r="AK226" s="97"/>
      <c r="AL226" s="90"/>
      <c r="AM226" s="97"/>
      <c r="AN226" s="106">
        <f t="shared" si="676"/>
        <v>0</v>
      </c>
      <c r="AO226" s="97"/>
      <c r="AP226" s="106">
        <f t="shared" si="677"/>
        <v>0</v>
      </c>
      <c r="AQ226" s="90"/>
      <c r="AR226" s="106">
        <f t="shared" si="678"/>
        <v>0</v>
      </c>
      <c r="AS226" s="97"/>
      <c r="AT226" s="106">
        <f t="shared" si="679"/>
        <v>0</v>
      </c>
      <c r="AU226" s="97"/>
      <c r="AV226" s="106">
        <f t="shared" si="680"/>
        <v>0</v>
      </c>
      <c r="AW226" s="97"/>
      <c r="AX226" s="106"/>
      <c r="AY226" s="97"/>
      <c r="AZ226" s="106">
        <f t="shared" si="681"/>
        <v>0</v>
      </c>
      <c r="BA226" s="90"/>
      <c r="BB226" s="106">
        <f t="shared" si="682"/>
        <v>0</v>
      </c>
      <c r="BC226" s="148"/>
      <c r="BD226" s="106">
        <f t="shared" si="683"/>
        <v>0</v>
      </c>
      <c r="BE226" s="135"/>
      <c r="BF226" s="106">
        <f t="shared" si="684"/>
        <v>0</v>
      </c>
      <c r="BG226" s="90"/>
      <c r="BH226" s="106">
        <f t="shared" si="685"/>
        <v>0</v>
      </c>
      <c r="BI226" s="97"/>
      <c r="BJ226" s="106">
        <f t="shared" si="686"/>
        <v>0</v>
      </c>
      <c r="BK226" s="143"/>
      <c r="BL226" s="106"/>
      <c r="BM226" s="125"/>
      <c r="BN226" s="106">
        <f t="shared" si="687"/>
        <v>0</v>
      </c>
      <c r="BO226" s="97"/>
      <c r="BP226" s="106"/>
      <c r="BQ226" s="90"/>
      <c r="BR226" s="106">
        <f t="shared" si="688"/>
        <v>0</v>
      </c>
      <c r="BS226" s="97"/>
      <c r="BT226" s="106">
        <f t="shared" si="689"/>
        <v>0</v>
      </c>
      <c r="BU226" s="97"/>
      <c r="BV226" s="106">
        <f t="shared" si="690"/>
        <v>0</v>
      </c>
      <c r="BW226" s="97"/>
      <c r="BX226" s="106">
        <f t="shared" si="691"/>
        <v>0</v>
      </c>
      <c r="BY226" s="191"/>
      <c r="BZ226" s="106">
        <f t="shared" si="692"/>
        <v>0</v>
      </c>
      <c r="CA226" s="97"/>
      <c r="CB226" s="106">
        <f t="shared" si="693"/>
        <v>0</v>
      </c>
      <c r="CC226" s="125"/>
      <c r="CD226" s="106">
        <f t="shared" si="694"/>
        <v>0</v>
      </c>
      <c r="CE226" s="90"/>
      <c r="CF226" s="90"/>
      <c r="CG226" s="90"/>
      <c r="CH226" s="90"/>
      <c r="CI226" s="139"/>
      <c r="CJ226" s="139"/>
      <c r="CK226" s="139"/>
      <c r="CL226" s="106">
        <f t="shared" si="695"/>
        <v>0</v>
      </c>
      <c r="CM226" s="95">
        <f t="shared" si="657"/>
        <v>0</v>
      </c>
      <c r="CN226" s="95">
        <f t="shared" si="657"/>
        <v>0</v>
      </c>
      <c r="CO226" s="71">
        <v>0</v>
      </c>
      <c r="CP226" s="72">
        <v>0</v>
      </c>
      <c r="CQ226" s="96">
        <v>0</v>
      </c>
      <c r="CR226" s="96">
        <v>0</v>
      </c>
    </row>
    <row r="227" spans="1:96" s="3" customFormat="1" ht="45" customHeight="1" x14ac:dyDescent="0.25">
      <c r="A227" s="121"/>
      <c r="B227" s="121">
        <v>182</v>
      </c>
      <c r="C227" s="121" t="s">
        <v>500</v>
      </c>
      <c r="D227" s="165" t="s">
        <v>501</v>
      </c>
      <c r="E227" s="84">
        <v>17622</v>
      </c>
      <c r="F227" s="212">
        <v>2.29</v>
      </c>
      <c r="G227" s="177">
        <v>1.21E-2</v>
      </c>
      <c r="H227" s="129">
        <v>1</v>
      </c>
      <c r="I227" s="136">
        <v>1.4</v>
      </c>
      <c r="J227" s="136">
        <v>1.68</v>
      </c>
      <c r="K227" s="136">
        <v>2.23</v>
      </c>
      <c r="L227" s="137">
        <v>2.57</v>
      </c>
      <c r="M227" s="90">
        <v>0</v>
      </c>
      <c r="N227" s="106">
        <f t="shared" si="665"/>
        <v>0</v>
      </c>
      <c r="O227" s="97"/>
      <c r="P227" s="106">
        <f t="shared" si="666"/>
        <v>0</v>
      </c>
      <c r="Q227" s="90">
        <v>0</v>
      </c>
      <c r="R227" s="106">
        <f t="shared" si="667"/>
        <v>0</v>
      </c>
      <c r="S227" s="90"/>
      <c r="T227" s="106">
        <f t="shared" si="668"/>
        <v>0</v>
      </c>
      <c r="U227" s="97"/>
      <c r="V227" s="106">
        <f t="shared" si="669"/>
        <v>0</v>
      </c>
      <c r="W227" s="97"/>
      <c r="X227" s="106">
        <f t="shared" si="670"/>
        <v>0</v>
      </c>
      <c r="Y227" s="97"/>
      <c r="Z227" s="106"/>
      <c r="AA227" s="90"/>
      <c r="AB227" s="106">
        <f t="shared" si="671"/>
        <v>0</v>
      </c>
      <c r="AC227" s="90"/>
      <c r="AD227" s="106">
        <f t="shared" si="672"/>
        <v>0</v>
      </c>
      <c r="AE227" s="90"/>
      <c r="AF227" s="106">
        <f t="shared" si="673"/>
        <v>0</v>
      </c>
      <c r="AG227" s="90"/>
      <c r="AH227" s="106">
        <f t="shared" si="674"/>
        <v>0</v>
      </c>
      <c r="AI227" s="97"/>
      <c r="AJ227" s="106">
        <f t="shared" si="675"/>
        <v>0</v>
      </c>
      <c r="AK227" s="97"/>
      <c r="AL227" s="90"/>
      <c r="AM227" s="97"/>
      <c r="AN227" s="106">
        <f t="shared" si="676"/>
        <v>0</v>
      </c>
      <c r="AO227" s="97"/>
      <c r="AP227" s="106">
        <f t="shared" si="677"/>
        <v>0</v>
      </c>
      <c r="AQ227" s="90"/>
      <c r="AR227" s="106">
        <f t="shared" si="678"/>
        <v>0</v>
      </c>
      <c r="AS227" s="97"/>
      <c r="AT227" s="106">
        <f t="shared" si="679"/>
        <v>0</v>
      </c>
      <c r="AU227" s="97"/>
      <c r="AV227" s="106">
        <f t="shared" si="680"/>
        <v>0</v>
      </c>
      <c r="AW227" s="97"/>
      <c r="AX227" s="106"/>
      <c r="AY227" s="97"/>
      <c r="AZ227" s="106">
        <f t="shared" si="681"/>
        <v>0</v>
      </c>
      <c r="BA227" s="90"/>
      <c r="BB227" s="106">
        <f t="shared" si="682"/>
        <v>0</v>
      </c>
      <c r="BC227" s="148">
        <v>366</v>
      </c>
      <c r="BD227" s="106">
        <f t="shared" si="683"/>
        <v>14891228.196942238</v>
      </c>
      <c r="BE227" s="135"/>
      <c r="BF227" s="106">
        <f t="shared" si="684"/>
        <v>0</v>
      </c>
      <c r="BG227" s="90"/>
      <c r="BH227" s="106">
        <f t="shared" si="685"/>
        <v>0</v>
      </c>
      <c r="BI227" s="97"/>
      <c r="BJ227" s="106">
        <f t="shared" si="686"/>
        <v>0</v>
      </c>
      <c r="BK227" s="143"/>
      <c r="BL227" s="106"/>
      <c r="BM227" s="125"/>
      <c r="BN227" s="106">
        <f t="shared" si="687"/>
        <v>0</v>
      </c>
      <c r="BO227" s="97"/>
      <c r="BP227" s="106"/>
      <c r="BQ227" s="90"/>
      <c r="BR227" s="106">
        <f t="shared" si="688"/>
        <v>0</v>
      </c>
      <c r="BS227" s="97"/>
      <c r="BT227" s="106">
        <f t="shared" si="689"/>
        <v>0</v>
      </c>
      <c r="BU227" s="97"/>
      <c r="BV227" s="106">
        <f t="shared" si="690"/>
        <v>0</v>
      </c>
      <c r="BW227" s="97"/>
      <c r="BX227" s="106">
        <f t="shared" si="691"/>
        <v>0</v>
      </c>
      <c r="BY227" s="191"/>
      <c r="BZ227" s="106">
        <f t="shared" si="692"/>
        <v>0</v>
      </c>
      <c r="CA227" s="97"/>
      <c r="CB227" s="106">
        <f t="shared" si="693"/>
        <v>0</v>
      </c>
      <c r="CC227" s="125"/>
      <c r="CD227" s="106">
        <f t="shared" si="694"/>
        <v>0</v>
      </c>
      <c r="CE227" s="90"/>
      <c r="CF227" s="90"/>
      <c r="CG227" s="90"/>
      <c r="CH227" s="90"/>
      <c r="CI227" s="139"/>
      <c r="CJ227" s="139"/>
      <c r="CK227" s="139"/>
      <c r="CL227" s="106">
        <f t="shared" si="695"/>
        <v>0</v>
      </c>
      <c r="CM227" s="95">
        <f t="shared" si="657"/>
        <v>366</v>
      </c>
      <c r="CN227" s="95">
        <f t="shared" si="657"/>
        <v>14891228.196942238</v>
      </c>
      <c r="CO227" s="71">
        <v>30</v>
      </c>
      <c r="CP227" s="72">
        <v>1216490.855976</v>
      </c>
      <c r="CQ227" s="96">
        <v>396</v>
      </c>
      <c r="CR227" s="96">
        <v>16107719.052918239</v>
      </c>
    </row>
    <row r="228" spans="1:96" s="3" customFormat="1" ht="45" customHeight="1" x14ac:dyDescent="0.25">
      <c r="A228" s="121"/>
      <c r="B228" s="121">
        <v>183</v>
      </c>
      <c r="C228" s="121" t="s">
        <v>502</v>
      </c>
      <c r="D228" s="165" t="s">
        <v>503</v>
      </c>
      <c r="E228" s="84">
        <v>17622</v>
      </c>
      <c r="F228" s="212">
        <v>2.46</v>
      </c>
      <c r="G228" s="177">
        <v>4.2299999999999997E-2</v>
      </c>
      <c r="H228" s="129">
        <v>1</v>
      </c>
      <c r="I228" s="136">
        <v>1.4</v>
      </c>
      <c r="J228" s="136">
        <v>1.68</v>
      </c>
      <c r="K228" s="136">
        <v>2.23</v>
      </c>
      <c r="L228" s="137">
        <v>2.57</v>
      </c>
      <c r="M228" s="90">
        <v>0</v>
      </c>
      <c r="N228" s="106">
        <f t="shared" si="665"/>
        <v>0</v>
      </c>
      <c r="O228" s="97"/>
      <c r="P228" s="106">
        <f t="shared" si="666"/>
        <v>0</v>
      </c>
      <c r="Q228" s="90">
        <v>0</v>
      </c>
      <c r="R228" s="106">
        <f t="shared" si="667"/>
        <v>0</v>
      </c>
      <c r="S228" s="90"/>
      <c r="T228" s="106">
        <f t="shared" si="668"/>
        <v>0</v>
      </c>
      <c r="U228" s="97"/>
      <c r="V228" s="106">
        <f t="shared" si="669"/>
        <v>0</v>
      </c>
      <c r="W228" s="97"/>
      <c r="X228" s="106">
        <f t="shared" si="670"/>
        <v>0</v>
      </c>
      <c r="Y228" s="97"/>
      <c r="Z228" s="106"/>
      <c r="AA228" s="90"/>
      <c r="AB228" s="106">
        <f t="shared" si="671"/>
        <v>0</v>
      </c>
      <c r="AC228" s="90"/>
      <c r="AD228" s="106">
        <f t="shared" si="672"/>
        <v>0</v>
      </c>
      <c r="AE228" s="90"/>
      <c r="AF228" s="106">
        <f t="shared" si="673"/>
        <v>0</v>
      </c>
      <c r="AG228" s="90"/>
      <c r="AH228" s="106">
        <f t="shared" si="674"/>
        <v>0</v>
      </c>
      <c r="AI228" s="97"/>
      <c r="AJ228" s="106">
        <f t="shared" si="675"/>
        <v>0</v>
      </c>
      <c r="AK228" s="97"/>
      <c r="AL228" s="90"/>
      <c r="AM228" s="97"/>
      <c r="AN228" s="106">
        <f t="shared" si="676"/>
        <v>0</v>
      </c>
      <c r="AO228" s="97"/>
      <c r="AP228" s="106">
        <f t="shared" si="677"/>
        <v>0</v>
      </c>
      <c r="AQ228" s="90"/>
      <c r="AR228" s="106">
        <f t="shared" si="678"/>
        <v>0</v>
      </c>
      <c r="AS228" s="97"/>
      <c r="AT228" s="106">
        <f t="shared" si="679"/>
        <v>0</v>
      </c>
      <c r="AU228" s="97"/>
      <c r="AV228" s="106">
        <f t="shared" si="680"/>
        <v>0</v>
      </c>
      <c r="AW228" s="97"/>
      <c r="AX228" s="106"/>
      <c r="AY228" s="97"/>
      <c r="AZ228" s="106">
        <f t="shared" si="681"/>
        <v>0</v>
      </c>
      <c r="BA228" s="90"/>
      <c r="BB228" s="106">
        <f t="shared" si="682"/>
        <v>0</v>
      </c>
      <c r="BC228" s="148">
        <v>12</v>
      </c>
      <c r="BD228" s="106">
        <f t="shared" si="683"/>
        <v>535164.51422015997</v>
      </c>
      <c r="BE228" s="135"/>
      <c r="BF228" s="106">
        <f t="shared" si="684"/>
        <v>0</v>
      </c>
      <c r="BG228" s="90"/>
      <c r="BH228" s="106">
        <f t="shared" si="685"/>
        <v>0</v>
      </c>
      <c r="BI228" s="97"/>
      <c r="BJ228" s="106">
        <f t="shared" si="686"/>
        <v>0</v>
      </c>
      <c r="BK228" s="143"/>
      <c r="BL228" s="106"/>
      <c r="BM228" s="125"/>
      <c r="BN228" s="106">
        <f t="shared" si="687"/>
        <v>0</v>
      </c>
      <c r="BO228" s="97"/>
      <c r="BP228" s="106"/>
      <c r="BQ228" s="90"/>
      <c r="BR228" s="106">
        <f t="shared" si="688"/>
        <v>0</v>
      </c>
      <c r="BS228" s="97"/>
      <c r="BT228" s="106">
        <f t="shared" si="689"/>
        <v>0</v>
      </c>
      <c r="BU228" s="97"/>
      <c r="BV228" s="106">
        <f t="shared" si="690"/>
        <v>0</v>
      </c>
      <c r="BW228" s="97"/>
      <c r="BX228" s="106">
        <f t="shared" si="691"/>
        <v>0</v>
      </c>
      <c r="BY228" s="191"/>
      <c r="BZ228" s="106">
        <f t="shared" si="692"/>
        <v>0</v>
      </c>
      <c r="CA228" s="97"/>
      <c r="CB228" s="106">
        <f t="shared" si="693"/>
        <v>0</v>
      </c>
      <c r="CC228" s="125"/>
      <c r="CD228" s="106">
        <f t="shared" si="694"/>
        <v>0</v>
      </c>
      <c r="CE228" s="90"/>
      <c r="CF228" s="90"/>
      <c r="CG228" s="90"/>
      <c r="CH228" s="90"/>
      <c r="CI228" s="139"/>
      <c r="CJ228" s="139"/>
      <c r="CK228" s="139"/>
      <c r="CL228" s="106">
        <f t="shared" si="695"/>
        <v>0</v>
      </c>
      <c r="CM228" s="95">
        <f t="shared" si="657"/>
        <v>12</v>
      </c>
      <c r="CN228" s="95">
        <f t="shared" si="657"/>
        <v>535164.51422015997</v>
      </c>
      <c r="CO228" s="71">
        <v>147</v>
      </c>
      <c r="CP228" s="72">
        <v>6480289.7924688002</v>
      </c>
      <c r="CQ228" s="96">
        <v>159</v>
      </c>
      <c r="CR228" s="96">
        <v>7015454.3066889606</v>
      </c>
    </row>
    <row r="229" spans="1:96" s="3" customFormat="1" ht="45" customHeight="1" x14ac:dyDescent="0.25">
      <c r="A229" s="121"/>
      <c r="B229" s="121">
        <v>184</v>
      </c>
      <c r="C229" s="121" t="s">
        <v>504</v>
      </c>
      <c r="D229" s="165" t="s">
        <v>505</v>
      </c>
      <c r="E229" s="84">
        <v>17622</v>
      </c>
      <c r="F229" s="212">
        <v>2.76</v>
      </c>
      <c r="G229" s="177">
        <v>9.5999999999999992E-3</v>
      </c>
      <c r="H229" s="129">
        <v>1</v>
      </c>
      <c r="I229" s="136">
        <v>1.4</v>
      </c>
      <c r="J229" s="136">
        <v>1.68</v>
      </c>
      <c r="K229" s="136">
        <v>2.23</v>
      </c>
      <c r="L229" s="137">
        <v>2.57</v>
      </c>
      <c r="M229" s="90">
        <v>0</v>
      </c>
      <c r="N229" s="106">
        <f t="shared" si="665"/>
        <v>0</v>
      </c>
      <c r="O229" s="97"/>
      <c r="P229" s="106">
        <f t="shared" si="666"/>
        <v>0</v>
      </c>
      <c r="Q229" s="90">
        <v>0</v>
      </c>
      <c r="R229" s="106">
        <f t="shared" si="667"/>
        <v>0</v>
      </c>
      <c r="S229" s="90"/>
      <c r="T229" s="106">
        <f t="shared" si="668"/>
        <v>0</v>
      </c>
      <c r="U229" s="97"/>
      <c r="V229" s="106">
        <f t="shared" si="669"/>
        <v>0</v>
      </c>
      <c r="W229" s="97"/>
      <c r="X229" s="106">
        <f t="shared" si="670"/>
        <v>0</v>
      </c>
      <c r="Y229" s="97"/>
      <c r="Z229" s="106"/>
      <c r="AA229" s="90"/>
      <c r="AB229" s="106">
        <f t="shared" si="671"/>
        <v>0</v>
      </c>
      <c r="AC229" s="90"/>
      <c r="AD229" s="106">
        <f t="shared" si="672"/>
        <v>0</v>
      </c>
      <c r="AE229" s="90"/>
      <c r="AF229" s="106">
        <f t="shared" si="673"/>
        <v>0</v>
      </c>
      <c r="AG229" s="90"/>
      <c r="AH229" s="106">
        <f t="shared" si="674"/>
        <v>0</v>
      </c>
      <c r="AI229" s="97"/>
      <c r="AJ229" s="106">
        <f t="shared" si="675"/>
        <v>0</v>
      </c>
      <c r="AK229" s="97"/>
      <c r="AL229" s="90"/>
      <c r="AM229" s="97"/>
      <c r="AN229" s="106">
        <f t="shared" si="676"/>
        <v>0</v>
      </c>
      <c r="AO229" s="97"/>
      <c r="AP229" s="106">
        <f t="shared" si="677"/>
        <v>0</v>
      </c>
      <c r="AQ229" s="90"/>
      <c r="AR229" s="106">
        <f t="shared" si="678"/>
        <v>0</v>
      </c>
      <c r="AS229" s="97"/>
      <c r="AT229" s="106">
        <f t="shared" si="679"/>
        <v>0</v>
      </c>
      <c r="AU229" s="97"/>
      <c r="AV229" s="106">
        <f t="shared" si="680"/>
        <v>0</v>
      </c>
      <c r="AW229" s="97"/>
      <c r="AX229" s="106"/>
      <c r="AY229" s="97"/>
      <c r="AZ229" s="106">
        <f t="shared" si="681"/>
        <v>0</v>
      </c>
      <c r="BA229" s="90"/>
      <c r="BB229" s="106">
        <f t="shared" si="682"/>
        <v>0</v>
      </c>
      <c r="BC229" s="148"/>
      <c r="BD229" s="106">
        <f t="shared" si="683"/>
        <v>0</v>
      </c>
      <c r="BE229" s="135"/>
      <c r="BF229" s="106">
        <f t="shared" si="684"/>
        <v>0</v>
      </c>
      <c r="BG229" s="90"/>
      <c r="BH229" s="106">
        <f t="shared" si="685"/>
        <v>0</v>
      </c>
      <c r="BI229" s="97"/>
      <c r="BJ229" s="106">
        <f t="shared" si="686"/>
        <v>0</v>
      </c>
      <c r="BK229" s="143"/>
      <c r="BL229" s="106"/>
      <c r="BM229" s="125"/>
      <c r="BN229" s="106">
        <f t="shared" si="687"/>
        <v>0</v>
      </c>
      <c r="BO229" s="97"/>
      <c r="BP229" s="106"/>
      <c r="BQ229" s="90"/>
      <c r="BR229" s="106">
        <f t="shared" si="688"/>
        <v>0</v>
      </c>
      <c r="BS229" s="97"/>
      <c r="BT229" s="106">
        <f t="shared" si="689"/>
        <v>0</v>
      </c>
      <c r="BU229" s="97"/>
      <c r="BV229" s="106">
        <f t="shared" si="690"/>
        <v>0</v>
      </c>
      <c r="BW229" s="97"/>
      <c r="BX229" s="106">
        <f t="shared" si="691"/>
        <v>0</v>
      </c>
      <c r="BY229" s="191"/>
      <c r="BZ229" s="106">
        <f t="shared" si="692"/>
        <v>0</v>
      </c>
      <c r="CA229" s="97"/>
      <c r="CB229" s="106">
        <f t="shared" si="693"/>
        <v>0</v>
      </c>
      <c r="CC229" s="125"/>
      <c r="CD229" s="106">
        <f t="shared" si="694"/>
        <v>0</v>
      </c>
      <c r="CE229" s="90"/>
      <c r="CF229" s="90"/>
      <c r="CG229" s="90"/>
      <c r="CH229" s="90"/>
      <c r="CI229" s="139"/>
      <c r="CJ229" s="139"/>
      <c r="CK229" s="139"/>
      <c r="CL229" s="106">
        <f t="shared" si="695"/>
        <v>0</v>
      </c>
      <c r="CM229" s="95">
        <f t="shared" si="657"/>
        <v>0</v>
      </c>
      <c r="CN229" s="95">
        <f t="shared" si="657"/>
        <v>0</v>
      </c>
      <c r="CO229" s="71">
        <v>12</v>
      </c>
      <c r="CP229" s="72">
        <v>585881.82005759981</v>
      </c>
      <c r="CQ229" s="96">
        <v>12</v>
      </c>
      <c r="CR229" s="96">
        <v>585881.82005759981</v>
      </c>
    </row>
    <row r="230" spans="1:96" s="3" customFormat="1" ht="45" customHeight="1" x14ac:dyDescent="0.25">
      <c r="A230" s="121"/>
      <c r="B230" s="121">
        <v>185</v>
      </c>
      <c r="C230" s="121" t="s">
        <v>506</v>
      </c>
      <c r="D230" s="165" t="s">
        <v>507</v>
      </c>
      <c r="E230" s="84">
        <v>17622</v>
      </c>
      <c r="F230" s="212">
        <v>3.3</v>
      </c>
      <c r="G230" s="177">
        <v>6.13E-2</v>
      </c>
      <c r="H230" s="129">
        <v>1</v>
      </c>
      <c r="I230" s="136">
        <v>1.4</v>
      </c>
      <c r="J230" s="136">
        <v>1.68</v>
      </c>
      <c r="K230" s="136">
        <v>2.23</v>
      </c>
      <c r="L230" s="137">
        <v>2.57</v>
      </c>
      <c r="M230" s="90">
        <v>0</v>
      </c>
      <c r="N230" s="106">
        <f t="shared" si="665"/>
        <v>0</v>
      </c>
      <c r="O230" s="97"/>
      <c r="P230" s="106">
        <f t="shared" si="666"/>
        <v>0</v>
      </c>
      <c r="Q230" s="90">
        <v>0</v>
      </c>
      <c r="R230" s="106">
        <f t="shared" si="667"/>
        <v>0</v>
      </c>
      <c r="S230" s="90"/>
      <c r="T230" s="106">
        <f t="shared" si="668"/>
        <v>0</v>
      </c>
      <c r="U230" s="97"/>
      <c r="V230" s="106">
        <f t="shared" si="669"/>
        <v>0</v>
      </c>
      <c r="W230" s="97"/>
      <c r="X230" s="106">
        <f t="shared" si="670"/>
        <v>0</v>
      </c>
      <c r="Y230" s="97"/>
      <c r="Z230" s="106"/>
      <c r="AA230" s="90"/>
      <c r="AB230" s="106">
        <f t="shared" si="671"/>
        <v>0</v>
      </c>
      <c r="AC230" s="90"/>
      <c r="AD230" s="106">
        <f t="shared" si="672"/>
        <v>0</v>
      </c>
      <c r="AE230" s="90"/>
      <c r="AF230" s="106">
        <f t="shared" si="673"/>
        <v>0</v>
      </c>
      <c r="AG230" s="90"/>
      <c r="AH230" s="106">
        <f t="shared" si="674"/>
        <v>0</v>
      </c>
      <c r="AI230" s="97"/>
      <c r="AJ230" s="106">
        <f t="shared" si="675"/>
        <v>0</v>
      </c>
      <c r="AK230" s="97"/>
      <c r="AL230" s="90"/>
      <c r="AM230" s="97"/>
      <c r="AN230" s="106">
        <f t="shared" si="676"/>
        <v>0</v>
      </c>
      <c r="AO230" s="97"/>
      <c r="AP230" s="106">
        <f t="shared" si="677"/>
        <v>0</v>
      </c>
      <c r="AQ230" s="90"/>
      <c r="AR230" s="106">
        <f t="shared" si="678"/>
        <v>0</v>
      </c>
      <c r="AS230" s="97"/>
      <c r="AT230" s="106">
        <f t="shared" si="679"/>
        <v>0</v>
      </c>
      <c r="AU230" s="97"/>
      <c r="AV230" s="106">
        <f t="shared" si="680"/>
        <v>0</v>
      </c>
      <c r="AW230" s="97"/>
      <c r="AX230" s="106"/>
      <c r="AY230" s="97"/>
      <c r="AZ230" s="106">
        <f t="shared" si="681"/>
        <v>0</v>
      </c>
      <c r="BA230" s="90"/>
      <c r="BB230" s="106">
        <f t="shared" si="682"/>
        <v>0</v>
      </c>
      <c r="BC230" s="148">
        <v>12</v>
      </c>
      <c r="BD230" s="106">
        <f t="shared" si="683"/>
        <v>726919.59574080002</v>
      </c>
      <c r="BE230" s="135"/>
      <c r="BF230" s="106">
        <f t="shared" si="684"/>
        <v>0</v>
      </c>
      <c r="BG230" s="90"/>
      <c r="BH230" s="106">
        <f t="shared" si="685"/>
        <v>0</v>
      </c>
      <c r="BI230" s="97"/>
      <c r="BJ230" s="106">
        <f t="shared" si="686"/>
        <v>0</v>
      </c>
      <c r="BK230" s="143"/>
      <c r="BL230" s="106"/>
      <c r="BM230" s="125"/>
      <c r="BN230" s="106">
        <f t="shared" si="687"/>
        <v>0</v>
      </c>
      <c r="BO230" s="97"/>
      <c r="BP230" s="106"/>
      <c r="BQ230" s="90"/>
      <c r="BR230" s="106">
        <f t="shared" si="688"/>
        <v>0</v>
      </c>
      <c r="BS230" s="97"/>
      <c r="BT230" s="106">
        <f t="shared" si="689"/>
        <v>0</v>
      </c>
      <c r="BU230" s="97"/>
      <c r="BV230" s="106">
        <f t="shared" si="690"/>
        <v>0</v>
      </c>
      <c r="BW230" s="97"/>
      <c r="BX230" s="106">
        <f t="shared" si="691"/>
        <v>0</v>
      </c>
      <c r="BY230" s="191"/>
      <c r="BZ230" s="106">
        <f t="shared" si="692"/>
        <v>0</v>
      </c>
      <c r="CA230" s="97"/>
      <c r="CB230" s="106">
        <f t="shared" si="693"/>
        <v>0</v>
      </c>
      <c r="CC230" s="125"/>
      <c r="CD230" s="106">
        <f t="shared" si="694"/>
        <v>0</v>
      </c>
      <c r="CE230" s="90"/>
      <c r="CF230" s="90"/>
      <c r="CG230" s="90"/>
      <c r="CH230" s="90"/>
      <c r="CI230" s="139"/>
      <c r="CJ230" s="139"/>
      <c r="CK230" s="139"/>
      <c r="CL230" s="106">
        <f t="shared" si="695"/>
        <v>0</v>
      </c>
      <c r="CM230" s="95">
        <f t="shared" si="657"/>
        <v>12</v>
      </c>
      <c r="CN230" s="95">
        <f t="shared" si="657"/>
        <v>726919.59574080002</v>
      </c>
      <c r="CO230" s="71">
        <v>8</v>
      </c>
      <c r="CP230" s="72">
        <v>476628.01401599991</v>
      </c>
      <c r="CQ230" s="96">
        <v>20</v>
      </c>
      <c r="CR230" s="96">
        <v>1203547.6097567999</v>
      </c>
    </row>
    <row r="231" spans="1:96" s="3" customFormat="1" ht="45" customHeight="1" x14ac:dyDescent="0.25">
      <c r="A231" s="121"/>
      <c r="B231" s="121">
        <v>186</v>
      </c>
      <c r="C231" s="121" t="s">
        <v>508</v>
      </c>
      <c r="D231" s="165" t="s">
        <v>509</v>
      </c>
      <c r="E231" s="84">
        <v>17622</v>
      </c>
      <c r="F231" s="212">
        <v>3.83</v>
      </c>
      <c r="G231" s="177">
        <v>5.6899999999999999E-2</v>
      </c>
      <c r="H231" s="129">
        <v>1</v>
      </c>
      <c r="I231" s="136">
        <v>1.4</v>
      </c>
      <c r="J231" s="136">
        <v>1.68</v>
      </c>
      <c r="K231" s="136">
        <v>2.23</v>
      </c>
      <c r="L231" s="137">
        <v>2.57</v>
      </c>
      <c r="M231" s="90">
        <v>0</v>
      </c>
      <c r="N231" s="106">
        <f t="shared" si="665"/>
        <v>0</v>
      </c>
      <c r="O231" s="97"/>
      <c r="P231" s="106">
        <f t="shared" si="666"/>
        <v>0</v>
      </c>
      <c r="Q231" s="90">
        <v>0</v>
      </c>
      <c r="R231" s="106">
        <f t="shared" si="667"/>
        <v>0</v>
      </c>
      <c r="S231" s="90"/>
      <c r="T231" s="106">
        <f t="shared" si="668"/>
        <v>0</v>
      </c>
      <c r="U231" s="97"/>
      <c r="V231" s="106">
        <f t="shared" si="669"/>
        <v>0</v>
      </c>
      <c r="W231" s="97"/>
      <c r="X231" s="106">
        <f t="shared" si="670"/>
        <v>0</v>
      </c>
      <c r="Y231" s="97"/>
      <c r="Z231" s="106"/>
      <c r="AA231" s="90"/>
      <c r="AB231" s="106">
        <f t="shared" si="671"/>
        <v>0</v>
      </c>
      <c r="AC231" s="90"/>
      <c r="AD231" s="106">
        <f t="shared" si="672"/>
        <v>0</v>
      </c>
      <c r="AE231" s="90"/>
      <c r="AF231" s="106">
        <f t="shared" si="673"/>
        <v>0</v>
      </c>
      <c r="AG231" s="90"/>
      <c r="AH231" s="106">
        <f t="shared" si="674"/>
        <v>0</v>
      </c>
      <c r="AI231" s="97"/>
      <c r="AJ231" s="106">
        <f t="shared" si="675"/>
        <v>0</v>
      </c>
      <c r="AK231" s="97"/>
      <c r="AL231" s="90"/>
      <c r="AM231" s="97"/>
      <c r="AN231" s="106">
        <f t="shared" si="676"/>
        <v>0</v>
      </c>
      <c r="AO231" s="97"/>
      <c r="AP231" s="106">
        <f t="shared" si="677"/>
        <v>0</v>
      </c>
      <c r="AQ231" s="90"/>
      <c r="AR231" s="106">
        <f t="shared" si="678"/>
        <v>0</v>
      </c>
      <c r="AS231" s="97"/>
      <c r="AT231" s="106">
        <f t="shared" si="679"/>
        <v>0</v>
      </c>
      <c r="AU231" s="97"/>
      <c r="AV231" s="106">
        <f t="shared" si="680"/>
        <v>0</v>
      </c>
      <c r="AW231" s="97"/>
      <c r="AX231" s="106"/>
      <c r="AY231" s="97"/>
      <c r="AZ231" s="106">
        <f t="shared" si="681"/>
        <v>0</v>
      </c>
      <c r="BA231" s="90"/>
      <c r="BB231" s="106">
        <f t="shared" si="682"/>
        <v>0</v>
      </c>
      <c r="BC231" s="148"/>
      <c r="BD231" s="106">
        <f t="shared" si="683"/>
        <v>0</v>
      </c>
      <c r="BE231" s="135"/>
      <c r="BF231" s="106">
        <f t="shared" si="684"/>
        <v>0</v>
      </c>
      <c r="BG231" s="90"/>
      <c r="BH231" s="106">
        <f t="shared" si="685"/>
        <v>0</v>
      </c>
      <c r="BI231" s="97"/>
      <c r="BJ231" s="106">
        <f t="shared" si="686"/>
        <v>0</v>
      </c>
      <c r="BK231" s="143"/>
      <c r="BL231" s="106"/>
      <c r="BM231" s="125"/>
      <c r="BN231" s="106">
        <f t="shared" si="687"/>
        <v>0</v>
      </c>
      <c r="BO231" s="97"/>
      <c r="BP231" s="106"/>
      <c r="BQ231" s="90"/>
      <c r="BR231" s="106">
        <f t="shared" si="688"/>
        <v>0</v>
      </c>
      <c r="BS231" s="97"/>
      <c r="BT231" s="106">
        <f t="shared" si="689"/>
        <v>0</v>
      </c>
      <c r="BU231" s="97"/>
      <c r="BV231" s="106">
        <f t="shared" si="690"/>
        <v>0</v>
      </c>
      <c r="BW231" s="97"/>
      <c r="BX231" s="106">
        <f t="shared" si="691"/>
        <v>0</v>
      </c>
      <c r="BY231" s="191"/>
      <c r="BZ231" s="106">
        <f t="shared" si="692"/>
        <v>0</v>
      </c>
      <c r="CA231" s="97"/>
      <c r="CB231" s="106">
        <f t="shared" si="693"/>
        <v>0</v>
      </c>
      <c r="CC231" s="125"/>
      <c r="CD231" s="106">
        <f t="shared" si="694"/>
        <v>0</v>
      </c>
      <c r="CE231" s="90"/>
      <c r="CF231" s="90"/>
      <c r="CG231" s="90"/>
      <c r="CH231" s="90"/>
      <c r="CI231" s="139"/>
      <c r="CJ231" s="139"/>
      <c r="CK231" s="139"/>
      <c r="CL231" s="106">
        <f t="shared" si="695"/>
        <v>0</v>
      </c>
      <c r="CM231" s="95">
        <f t="shared" si="657"/>
        <v>0</v>
      </c>
      <c r="CN231" s="95">
        <f t="shared" si="657"/>
        <v>0</v>
      </c>
      <c r="CO231" s="71">
        <v>0</v>
      </c>
      <c r="CP231" s="72">
        <v>0</v>
      </c>
      <c r="CQ231" s="96">
        <v>0</v>
      </c>
      <c r="CR231" s="96">
        <v>0</v>
      </c>
    </row>
    <row r="232" spans="1:96" s="3" customFormat="1" ht="45" customHeight="1" x14ac:dyDescent="0.25">
      <c r="A232" s="121"/>
      <c r="B232" s="121">
        <v>187</v>
      </c>
      <c r="C232" s="121" t="s">
        <v>510</v>
      </c>
      <c r="D232" s="165" t="s">
        <v>511</v>
      </c>
      <c r="E232" s="84">
        <v>17622</v>
      </c>
      <c r="F232" s="212">
        <v>4.47</v>
      </c>
      <c r="G232" s="177">
        <v>5.8999999999999999E-3</v>
      </c>
      <c r="H232" s="129">
        <v>1</v>
      </c>
      <c r="I232" s="136">
        <v>1.4</v>
      </c>
      <c r="J232" s="136">
        <v>1.68</v>
      </c>
      <c r="K232" s="136">
        <v>2.23</v>
      </c>
      <c r="L232" s="137">
        <v>2.57</v>
      </c>
      <c r="M232" s="90">
        <v>0</v>
      </c>
      <c r="N232" s="106">
        <f t="shared" si="665"/>
        <v>0</v>
      </c>
      <c r="O232" s="97"/>
      <c r="P232" s="106">
        <f t="shared" si="666"/>
        <v>0</v>
      </c>
      <c r="Q232" s="90">
        <v>0</v>
      </c>
      <c r="R232" s="106">
        <f t="shared" si="667"/>
        <v>0</v>
      </c>
      <c r="S232" s="90"/>
      <c r="T232" s="106">
        <f t="shared" si="668"/>
        <v>0</v>
      </c>
      <c r="U232" s="97"/>
      <c r="V232" s="106">
        <f t="shared" si="669"/>
        <v>0</v>
      </c>
      <c r="W232" s="97"/>
      <c r="X232" s="106">
        <f t="shared" si="670"/>
        <v>0</v>
      </c>
      <c r="Y232" s="97"/>
      <c r="Z232" s="106"/>
      <c r="AA232" s="90"/>
      <c r="AB232" s="106">
        <f t="shared" si="671"/>
        <v>0</v>
      </c>
      <c r="AC232" s="90"/>
      <c r="AD232" s="106">
        <f t="shared" si="672"/>
        <v>0</v>
      </c>
      <c r="AE232" s="90"/>
      <c r="AF232" s="106">
        <f t="shared" si="673"/>
        <v>0</v>
      </c>
      <c r="AG232" s="90"/>
      <c r="AH232" s="106">
        <f t="shared" si="674"/>
        <v>0</v>
      </c>
      <c r="AI232" s="97"/>
      <c r="AJ232" s="106">
        <f t="shared" si="675"/>
        <v>0</v>
      </c>
      <c r="AK232" s="97"/>
      <c r="AL232" s="90"/>
      <c r="AM232" s="97"/>
      <c r="AN232" s="106">
        <f t="shared" si="676"/>
        <v>0</v>
      </c>
      <c r="AO232" s="97"/>
      <c r="AP232" s="106">
        <f t="shared" si="677"/>
        <v>0</v>
      </c>
      <c r="AQ232" s="90"/>
      <c r="AR232" s="106">
        <f t="shared" si="678"/>
        <v>0</v>
      </c>
      <c r="AS232" s="97"/>
      <c r="AT232" s="106">
        <f t="shared" si="679"/>
        <v>0</v>
      </c>
      <c r="AU232" s="97"/>
      <c r="AV232" s="106">
        <f t="shared" si="680"/>
        <v>0</v>
      </c>
      <c r="AW232" s="97"/>
      <c r="AX232" s="106"/>
      <c r="AY232" s="97"/>
      <c r="AZ232" s="106">
        <f t="shared" si="681"/>
        <v>0</v>
      </c>
      <c r="BA232" s="90"/>
      <c r="BB232" s="106">
        <f t="shared" si="682"/>
        <v>0</v>
      </c>
      <c r="BC232" s="148"/>
      <c r="BD232" s="106">
        <f t="shared" si="683"/>
        <v>0</v>
      </c>
      <c r="BE232" s="135"/>
      <c r="BF232" s="106">
        <f t="shared" si="684"/>
        <v>0</v>
      </c>
      <c r="BG232" s="90"/>
      <c r="BH232" s="106">
        <f t="shared" si="685"/>
        <v>0</v>
      </c>
      <c r="BI232" s="97"/>
      <c r="BJ232" s="106">
        <f t="shared" si="686"/>
        <v>0</v>
      </c>
      <c r="BK232" s="143"/>
      <c r="BL232" s="106"/>
      <c r="BM232" s="125"/>
      <c r="BN232" s="106">
        <f t="shared" si="687"/>
        <v>0</v>
      </c>
      <c r="BO232" s="97"/>
      <c r="BP232" s="106"/>
      <c r="BQ232" s="90"/>
      <c r="BR232" s="106">
        <f t="shared" si="688"/>
        <v>0</v>
      </c>
      <c r="BS232" s="97"/>
      <c r="BT232" s="106">
        <f t="shared" si="689"/>
        <v>0</v>
      </c>
      <c r="BU232" s="97"/>
      <c r="BV232" s="106">
        <f t="shared" si="690"/>
        <v>0</v>
      </c>
      <c r="BW232" s="97"/>
      <c r="BX232" s="106">
        <f t="shared" si="691"/>
        <v>0</v>
      </c>
      <c r="BY232" s="191"/>
      <c r="BZ232" s="106">
        <f t="shared" si="692"/>
        <v>0</v>
      </c>
      <c r="CA232" s="97"/>
      <c r="CB232" s="106">
        <f t="shared" si="693"/>
        <v>0</v>
      </c>
      <c r="CC232" s="125"/>
      <c r="CD232" s="106">
        <f t="shared" si="694"/>
        <v>0</v>
      </c>
      <c r="CE232" s="90"/>
      <c r="CF232" s="90"/>
      <c r="CG232" s="90"/>
      <c r="CH232" s="90"/>
      <c r="CI232" s="139"/>
      <c r="CJ232" s="139"/>
      <c r="CK232" s="139"/>
      <c r="CL232" s="106">
        <f t="shared" si="695"/>
        <v>0</v>
      </c>
      <c r="CM232" s="95">
        <f t="shared" si="657"/>
        <v>0</v>
      </c>
      <c r="CN232" s="95">
        <f t="shared" si="657"/>
        <v>0</v>
      </c>
      <c r="CO232" s="71">
        <v>0</v>
      </c>
      <c r="CP232" s="72">
        <v>0</v>
      </c>
      <c r="CQ232" s="96">
        <v>0</v>
      </c>
      <c r="CR232" s="96">
        <v>0</v>
      </c>
    </row>
    <row r="233" spans="1:96" s="3" customFormat="1" ht="45" customHeight="1" x14ac:dyDescent="0.25">
      <c r="A233" s="121"/>
      <c r="B233" s="121">
        <v>188</v>
      </c>
      <c r="C233" s="121" t="s">
        <v>512</v>
      </c>
      <c r="D233" s="165" t="s">
        <v>513</v>
      </c>
      <c r="E233" s="84">
        <v>17622</v>
      </c>
      <c r="F233" s="212">
        <v>4.8099999999999996</v>
      </c>
      <c r="G233" s="177">
        <v>8.0999999999999996E-3</v>
      </c>
      <c r="H233" s="129">
        <v>1</v>
      </c>
      <c r="I233" s="136">
        <v>1.4</v>
      </c>
      <c r="J233" s="136">
        <v>1.68</v>
      </c>
      <c r="K233" s="136">
        <v>2.23</v>
      </c>
      <c r="L233" s="137">
        <v>2.57</v>
      </c>
      <c r="M233" s="90">
        <v>0</v>
      </c>
      <c r="N233" s="106">
        <f t="shared" si="665"/>
        <v>0</v>
      </c>
      <c r="O233" s="97"/>
      <c r="P233" s="106">
        <f t="shared" si="666"/>
        <v>0</v>
      </c>
      <c r="Q233" s="90">
        <v>0</v>
      </c>
      <c r="R233" s="106">
        <f t="shared" si="667"/>
        <v>0</v>
      </c>
      <c r="S233" s="90"/>
      <c r="T233" s="106">
        <f t="shared" si="668"/>
        <v>0</v>
      </c>
      <c r="U233" s="97"/>
      <c r="V233" s="106">
        <f t="shared" si="669"/>
        <v>0</v>
      </c>
      <c r="W233" s="97"/>
      <c r="X233" s="106">
        <f t="shared" si="670"/>
        <v>0</v>
      </c>
      <c r="Y233" s="97"/>
      <c r="Z233" s="106"/>
      <c r="AA233" s="90"/>
      <c r="AB233" s="106">
        <f t="shared" si="671"/>
        <v>0</v>
      </c>
      <c r="AC233" s="90"/>
      <c r="AD233" s="106">
        <f t="shared" si="672"/>
        <v>0</v>
      </c>
      <c r="AE233" s="90"/>
      <c r="AF233" s="106">
        <f t="shared" si="673"/>
        <v>0</v>
      </c>
      <c r="AG233" s="90"/>
      <c r="AH233" s="106">
        <f t="shared" si="674"/>
        <v>0</v>
      </c>
      <c r="AI233" s="97"/>
      <c r="AJ233" s="106">
        <f t="shared" si="675"/>
        <v>0</v>
      </c>
      <c r="AK233" s="97"/>
      <c r="AL233" s="90"/>
      <c r="AM233" s="97"/>
      <c r="AN233" s="106">
        <f t="shared" si="676"/>
        <v>0</v>
      </c>
      <c r="AO233" s="97"/>
      <c r="AP233" s="106">
        <f t="shared" si="677"/>
        <v>0</v>
      </c>
      <c r="AQ233" s="90"/>
      <c r="AR233" s="106">
        <f t="shared" si="678"/>
        <v>0</v>
      </c>
      <c r="AS233" s="97"/>
      <c r="AT233" s="106">
        <f t="shared" si="679"/>
        <v>0</v>
      </c>
      <c r="AU233" s="97"/>
      <c r="AV233" s="106">
        <f t="shared" si="680"/>
        <v>0</v>
      </c>
      <c r="AW233" s="97"/>
      <c r="AX233" s="106"/>
      <c r="AY233" s="97"/>
      <c r="AZ233" s="106">
        <f t="shared" si="681"/>
        <v>0</v>
      </c>
      <c r="BA233" s="90"/>
      <c r="BB233" s="106">
        <f t="shared" si="682"/>
        <v>0</v>
      </c>
      <c r="BC233" s="148"/>
      <c r="BD233" s="106">
        <f t="shared" si="683"/>
        <v>0</v>
      </c>
      <c r="BE233" s="135"/>
      <c r="BF233" s="106">
        <f t="shared" si="684"/>
        <v>0</v>
      </c>
      <c r="BG233" s="90"/>
      <c r="BH233" s="106">
        <f t="shared" si="685"/>
        <v>0</v>
      </c>
      <c r="BI233" s="97"/>
      <c r="BJ233" s="106">
        <f t="shared" si="686"/>
        <v>0</v>
      </c>
      <c r="BK233" s="143"/>
      <c r="BL233" s="106"/>
      <c r="BM233" s="125"/>
      <c r="BN233" s="106">
        <f t="shared" si="687"/>
        <v>0</v>
      </c>
      <c r="BO233" s="97"/>
      <c r="BP233" s="106"/>
      <c r="BQ233" s="90"/>
      <c r="BR233" s="106">
        <f t="shared" si="688"/>
        <v>0</v>
      </c>
      <c r="BS233" s="97"/>
      <c r="BT233" s="106">
        <f t="shared" si="689"/>
        <v>0</v>
      </c>
      <c r="BU233" s="97"/>
      <c r="BV233" s="106">
        <f t="shared" si="690"/>
        <v>0</v>
      </c>
      <c r="BW233" s="97"/>
      <c r="BX233" s="106">
        <f t="shared" si="691"/>
        <v>0</v>
      </c>
      <c r="BY233" s="191"/>
      <c r="BZ233" s="106">
        <f t="shared" si="692"/>
        <v>0</v>
      </c>
      <c r="CA233" s="97"/>
      <c r="CB233" s="106">
        <f t="shared" si="693"/>
        <v>0</v>
      </c>
      <c r="CC233" s="125"/>
      <c r="CD233" s="106">
        <f t="shared" si="694"/>
        <v>0</v>
      </c>
      <c r="CE233" s="90"/>
      <c r="CF233" s="90"/>
      <c r="CG233" s="90"/>
      <c r="CH233" s="90"/>
      <c r="CI233" s="139"/>
      <c r="CJ233" s="139"/>
      <c r="CK233" s="139"/>
      <c r="CL233" s="106">
        <f t="shared" si="695"/>
        <v>0</v>
      </c>
      <c r="CM233" s="95">
        <f t="shared" si="657"/>
        <v>0</v>
      </c>
      <c r="CN233" s="95">
        <f t="shared" si="657"/>
        <v>0</v>
      </c>
      <c r="CO233" s="71">
        <v>0</v>
      </c>
      <c r="CP233" s="72">
        <v>0</v>
      </c>
      <c r="CQ233" s="96">
        <v>0</v>
      </c>
      <c r="CR233" s="96">
        <v>0</v>
      </c>
    </row>
    <row r="234" spans="1:96" s="3" customFormat="1" ht="45" customHeight="1" x14ac:dyDescent="0.25">
      <c r="A234" s="121"/>
      <c r="B234" s="121">
        <v>189</v>
      </c>
      <c r="C234" s="121" t="s">
        <v>514</v>
      </c>
      <c r="D234" s="165" t="s">
        <v>515</v>
      </c>
      <c r="E234" s="84">
        <v>17622</v>
      </c>
      <c r="F234" s="212">
        <v>5.94</v>
      </c>
      <c r="G234" s="177">
        <v>8.2400000000000001E-2</v>
      </c>
      <c r="H234" s="129">
        <v>1</v>
      </c>
      <c r="I234" s="136">
        <v>1.4</v>
      </c>
      <c r="J234" s="136">
        <v>1.68</v>
      </c>
      <c r="K234" s="136">
        <v>2.23</v>
      </c>
      <c r="L234" s="137">
        <v>2.57</v>
      </c>
      <c r="M234" s="90">
        <v>0</v>
      </c>
      <c r="N234" s="106">
        <f t="shared" si="665"/>
        <v>0</v>
      </c>
      <c r="O234" s="97"/>
      <c r="P234" s="106">
        <f t="shared" si="666"/>
        <v>0</v>
      </c>
      <c r="Q234" s="90">
        <v>0</v>
      </c>
      <c r="R234" s="106">
        <f t="shared" si="667"/>
        <v>0</v>
      </c>
      <c r="S234" s="90"/>
      <c r="T234" s="106">
        <f t="shared" si="668"/>
        <v>0</v>
      </c>
      <c r="U234" s="97"/>
      <c r="V234" s="106">
        <f t="shared" si="669"/>
        <v>0</v>
      </c>
      <c r="W234" s="97"/>
      <c r="X234" s="106">
        <f t="shared" si="670"/>
        <v>0</v>
      </c>
      <c r="Y234" s="97"/>
      <c r="Z234" s="106"/>
      <c r="AA234" s="90"/>
      <c r="AB234" s="106">
        <f t="shared" si="671"/>
        <v>0</v>
      </c>
      <c r="AC234" s="90"/>
      <c r="AD234" s="106">
        <f t="shared" si="672"/>
        <v>0</v>
      </c>
      <c r="AE234" s="90"/>
      <c r="AF234" s="106">
        <f t="shared" si="673"/>
        <v>0</v>
      </c>
      <c r="AG234" s="90"/>
      <c r="AH234" s="106">
        <f t="shared" si="674"/>
        <v>0</v>
      </c>
      <c r="AI234" s="97"/>
      <c r="AJ234" s="106">
        <f t="shared" si="675"/>
        <v>0</v>
      </c>
      <c r="AK234" s="97"/>
      <c r="AL234" s="90"/>
      <c r="AM234" s="97"/>
      <c r="AN234" s="106">
        <f t="shared" si="676"/>
        <v>0</v>
      </c>
      <c r="AO234" s="97"/>
      <c r="AP234" s="106">
        <f t="shared" si="677"/>
        <v>0</v>
      </c>
      <c r="AQ234" s="90"/>
      <c r="AR234" s="106">
        <f t="shared" si="678"/>
        <v>0</v>
      </c>
      <c r="AS234" s="97"/>
      <c r="AT234" s="106">
        <f t="shared" si="679"/>
        <v>0</v>
      </c>
      <c r="AU234" s="97"/>
      <c r="AV234" s="106">
        <f t="shared" si="680"/>
        <v>0</v>
      </c>
      <c r="AW234" s="97"/>
      <c r="AX234" s="106"/>
      <c r="AY234" s="97"/>
      <c r="AZ234" s="106">
        <f t="shared" si="681"/>
        <v>0</v>
      </c>
      <c r="BA234" s="90"/>
      <c r="BB234" s="106">
        <f t="shared" si="682"/>
        <v>0</v>
      </c>
      <c r="BC234" s="148"/>
      <c r="BD234" s="106">
        <f t="shared" si="683"/>
        <v>0</v>
      </c>
      <c r="BE234" s="135"/>
      <c r="BF234" s="106">
        <f t="shared" si="684"/>
        <v>0</v>
      </c>
      <c r="BG234" s="90"/>
      <c r="BH234" s="106">
        <f t="shared" si="685"/>
        <v>0</v>
      </c>
      <c r="BI234" s="97"/>
      <c r="BJ234" s="106">
        <f t="shared" si="686"/>
        <v>0</v>
      </c>
      <c r="BK234" s="143"/>
      <c r="BL234" s="106"/>
      <c r="BM234" s="125"/>
      <c r="BN234" s="106">
        <f t="shared" si="687"/>
        <v>0</v>
      </c>
      <c r="BO234" s="97"/>
      <c r="BP234" s="106"/>
      <c r="BQ234" s="90"/>
      <c r="BR234" s="106">
        <f t="shared" si="688"/>
        <v>0</v>
      </c>
      <c r="BS234" s="97"/>
      <c r="BT234" s="106">
        <f t="shared" si="689"/>
        <v>0</v>
      </c>
      <c r="BU234" s="97"/>
      <c r="BV234" s="106">
        <f t="shared" si="690"/>
        <v>0</v>
      </c>
      <c r="BW234" s="97"/>
      <c r="BX234" s="106">
        <f t="shared" si="691"/>
        <v>0</v>
      </c>
      <c r="BY234" s="191"/>
      <c r="BZ234" s="106">
        <f t="shared" si="692"/>
        <v>0</v>
      </c>
      <c r="CA234" s="97"/>
      <c r="CB234" s="106">
        <f t="shared" si="693"/>
        <v>0</v>
      </c>
      <c r="CC234" s="125"/>
      <c r="CD234" s="106">
        <f t="shared" si="694"/>
        <v>0</v>
      </c>
      <c r="CE234" s="90"/>
      <c r="CF234" s="90"/>
      <c r="CG234" s="90"/>
      <c r="CH234" s="90"/>
      <c r="CI234" s="139"/>
      <c r="CJ234" s="139"/>
      <c r="CK234" s="139"/>
      <c r="CL234" s="106">
        <f t="shared" si="695"/>
        <v>0</v>
      </c>
      <c r="CM234" s="95">
        <f t="shared" si="657"/>
        <v>0</v>
      </c>
      <c r="CN234" s="95">
        <f t="shared" si="657"/>
        <v>0</v>
      </c>
      <c r="CO234" s="71">
        <v>0</v>
      </c>
      <c r="CP234" s="72">
        <v>0</v>
      </c>
      <c r="CQ234" s="96">
        <v>0</v>
      </c>
      <c r="CR234" s="96">
        <v>0</v>
      </c>
    </row>
    <row r="235" spans="1:96" s="3" customFormat="1" ht="45" customHeight="1" x14ac:dyDescent="0.25">
      <c r="A235" s="121"/>
      <c r="B235" s="121">
        <v>190</v>
      </c>
      <c r="C235" s="121" t="s">
        <v>516</v>
      </c>
      <c r="D235" s="165" t="s">
        <v>517</v>
      </c>
      <c r="E235" s="84">
        <v>17622</v>
      </c>
      <c r="F235" s="212">
        <v>6.42</v>
      </c>
      <c r="G235" s="177">
        <v>4.1000000000000003E-3</v>
      </c>
      <c r="H235" s="129">
        <v>1</v>
      </c>
      <c r="I235" s="136">
        <v>1.4</v>
      </c>
      <c r="J235" s="136">
        <v>1.68</v>
      </c>
      <c r="K235" s="136">
        <v>2.23</v>
      </c>
      <c r="L235" s="137">
        <v>2.57</v>
      </c>
      <c r="M235" s="90">
        <v>0</v>
      </c>
      <c r="N235" s="106">
        <f t="shared" si="665"/>
        <v>0</v>
      </c>
      <c r="O235" s="97"/>
      <c r="P235" s="106">
        <f t="shared" si="666"/>
        <v>0</v>
      </c>
      <c r="Q235" s="90">
        <v>0</v>
      </c>
      <c r="R235" s="106">
        <f t="shared" si="667"/>
        <v>0</v>
      </c>
      <c r="S235" s="90"/>
      <c r="T235" s="106">
        <f t="shared" si="668"/>
        <v>0</v>
      </c>
      <c r="U235" s="97"/>
      <c r="V235" s="106">
        <f t="shared" si="669"/>
        <v>0</v>
      </c>
      <c r="W235" s="97"/>
      <c r="X235" s="106">
        <f t="shared" si="670"/>
        <v>0</v>
      </c>
      <c r="Y235" s="97"/>
      <c r="Z235" s="106"/>
      <c r="AA235" s="90"/>
      <c r="AB235" s="106">
        <f t="shared" si="671"/>
        <v>0</v>
      </c>
      <c r="AC235" s="90"/>
      <c r="AD235" s="106">
        <f t="shared" si="672"/>
        <v>0</v>
      </c>
      <c r="AE235" s="90"/>
      <c r="AF235" s="106">
        <f t="shared" si="673"/>
        <v>0</v>
      </c>
      <c r="AG235" s="90"/>
      <c r="AH235" s="106">
        <f t="shared" si="674"/>
        <v>0</v>
      </c>
      <c r="AI235" s="97"/>
      <c r="AJ235" s="106">
        <f t="shared" si="675"/>
        <v>0</v>
      </c>
      <c r="AK235" s="97"/>
      <c r="AL235" s="90"/>
      <c r="AM235" s="97"/>
      <c r="AN235" s="106">
        <f t="shared" si="676"/>
        <v>0</v>
      </c>
      <c r="AO235" s="97"/>
      <c r="AP235" s="106">
        <f t="shared" si="677"/>
        <v>0</v>
      </c>
      <c r="AQ235" s="90"/>
      <c r="AR235" s="106">
        <f t="shared" si="678"/>
        <v>0</v>
      </c>
      <c r="AS235" s="97"/>
      <c r="AT235" s="106">
        <f t="shared" si="679"/>
        <v>0</v>
      </c>
      <c r="AU235" s="97"/>
      <c r="AV235" s="106">
        <f t="shared" si="680"/>
        <v>0</v>
      </c>
      <c r="AW235" s="97"/>
      <c r="AX235" s="106"/>
      <c r="AY235" s="97"/>
      <c r="AZ235" s="106">
        <f t="shared" si="681"/>
        <v>0</v>
      </c>
      <c r="BA235" s="90"/>
      <c r="BB235" s="106">
        <f t="shared" si="682"/>
        <v>0</v>
      </c>
      <c r="BC235" s="148"/>
      <c r="BD235" s="106">
        <f t="shared" si="683"/>
        <v>0</v>
      </c>
      <c r="BE235" s="135"/>
      <c r="BF235" s="106">
        <f t="shared" si="684"/>
        <v>0</v>
      </c>
      <c r="BG235" s="90"/>
      <c r="BH235" s="106">
        <f t="shared" si="685"/>
        <v>0</v>
      </c>
      <c r="BI235" s="97"/>
      <c r="BJ235" s="106">
        <f t="shared" si="686"/>
        <v>0</v>
      </c>
      <c r="BK235" s="143"/>
      <c r="BL235" s="106"/>
      <c r="BM235" s="125"/>
      <c r="BN235" s="106">
        <f t="shared" si="687"/>
        <v>0</v>
      </c>
      <c r="BO235" s="97"/>
      <c r="BP235" s="106"/>
      <c r="BQ235" s="90"/>
      <c r="BR235" s="106">
        <f t="shared" si="688"/>
        <v>0</v>
      </c>
      <c r="BS235" s="97"/>
      <c r="BT235" s="106">
        <f t="shared" si="689"/>
        <v>0</v>
      </c>
      <c r="BU235" s="97"/>
      <c r="BV235" s="106">
        <f t="shared" si="690"/>
        <v>0</v>
      </c>
      <c r="BW235" s="97"/>
      <c r="BX235" s="106">
        <f t="shared" si="691"/>
        <v>0</v>
      </c>
      <c r="BY235" s="191"/>
      <c r="BZ235" s="106">
        <f t="shared" si="692"/>
        <v>0</v>
      </c>
      <c r="CA235" s="97"/>
      <c r="CB235" s="106">
        <f t="shared" si="693"/>
        <v>0</v>
      </c>
      <c r="CC235" s="125"/>
      <c r="CD235" s="106">
        <f t="shared" si="694"/>
        <v>0</v>
      </c>
      <c r="CE235" s="90"/>
      <c r="CF235" s="90"/>
      <c r="CG235" s="90"/>
      <c r="CH235" s="90"/>
      <c r="CI235" s="139"/>
      <c r="CJ235" s="139"/>
      <c r="CK235" s="139"/>
      <c r="CL235" s="106">
        <f t="shared" si="695"/>
        <v>0</v>
      </c>
      <c r="CM235" s="95">
        <f t="shared" si="657"/>
        <v>0</v>
      </c>
      <c r="CN235" s="95">
        <f t="shared" si="657"/>
        <v>0</v>
      </c>
      <c r="CO235" s="71">
        <v>12</v>
      </c>
      <c r="CP235" s="72">
        <v>1359825.3421632</v>
      </c>
      <c r="CQ235" s="96">
        <v>12</v>
      </c>
      <c r="CR235" s="96">
        <v>1359825.3421632</v>
      </c>
    </row>
    <row r="236" spans="1:96" s="3" customFormat="1" ht="45" customHeight="1" x14ac:dyDescent="0.25">
      <c r="A236" s="121"/>
      <c r="B236" s="121">
        <v>191</v>
      </c>
      <c r="C236" s="121" t="s">
        <v>518</v>
      </c>
      <c r="D236" s="165" t="s">
        <v>519</v>
      </c>
      <c r="E236" s="84">
        <v>17622</v>
      </c>
      <c r="F236" s="212">
        <v>7.86</v>
      </c>
      <c r="G236" s="177">
        <v>2.8299999999999999E-2</v>
      </c>
      <c r="H236" s="129">
        <v>1</v>
      </c>
      <c r="I236" s="136">
        <v>1.4</v>
      </c>
      <c r="J236" s="136">
        <v>1.68</v>
      </c>
      <c r="K236" s="136">
        <v>2.23</v>
      </c>
      <c r="L236" s="137">
        <v>2.57</v>
      </c>
      <c r="M236" s="90">
        <v>0</v>
      </c>
      <c r="N236" s="106">
        <f t="shared" si="665"/>
        <v>0</v>
      </c>
      <c r="O236" s="97"/>
      <c r="P236" s="106">
        <f t="shared" si="666"/>
        <v>0</v>
      </c>
      <c r="Q236" s="90">
        <v>0</v>
      </c>
      <c r="R236" s="106">
        <f t="shared" si="667"/>
        <v>0</v>
      </c>
      <c r="S236" s="90"/>
      <c r="T236" s="106">
        <f t="shared" si="668"/>
        <v>0</v>
      </c>
      <c r="U236" s="97"/>
      <c r="V236" s="106">
        <f t="shared" si="669"/>
        <v>0</v>
      </c>
      <c r="W236" s="97"/>
      <c r="X236" s="106">
        <f t="shared" si="670"/>
        <v>0</v>
      </c>
      <c r="Y236" s="97"/>
      <c r="Z236" s="106"/>
      <c r="AA236" s="90"/>
      <c r="AB236" s="106">
        <f t="shared" si="671"/>
        <v>0</v>
      </c>
      <c r="AC236" s="90"/>
      <c r="AD236" s="106">
        <f t="shared" si="672"/>
        <v>0</v>
      </c>
      <c r="AE236" s="90"/>
      <c r="AF236" s="106">
        <f t="shared" si="673"/>
        <v>0</v>
      </c>
      <c r="AG236" s="90"/>
      <c r="AH236" s="106">
        <f t="shared" si="674"/>
        <v>0</v>
      </c>
      <c r="AI236" s="97"/>
      <c r="AJ236" s="106">
        <f t="shared" si="675"/>
        <v>0</v>
      </c>
      <c r="AK236" s="97"/>
      <c r="AL236" s="90"/>
      <c r="AM236" s="97"/>
      <c r="AN236" s="106">
        <f t="shared" si="676"/>
        <v>0</v>
      </c>
      <c r="AO236" s="97"/>
      <c r="AP236" s="106">
        <f t="shared" si="677"/>
        <v>0</v>
      </c>
      <c r="AQ236" s="90"/>
      <c r="AR236" s="106">
        <f t="shared" si="678"/>
        <v>0</v>
      </c>
      <c r="AS236" s="97"/>
      <c r="AT236" s="106">
        <f t="shared" si="679"/>
        <v>0</v>
      </c>
      <c r="AU236" s="97"/>
      <c r="AV236" s="106">
        <f t="shared" si="680"/>
        <v>0</v>
      </c>
      <c r="AW236" s="97"/>
      <c r="AX236" s="106"/>
      <c r="AY236" s="97"/>
      <c r="AZ236" s="106">
        <f t="shared" si="681"/>
        <v>0</v>
      </c>
      <c r="BA236" s="90"/>
      <c r="BB236" s="106">
        <f t="shared" si="682"/>
        <v>0</v>
      </c>
      <c r="BC236" s="148"/>
      <c r="BD236" s="106">
        <f t="shared" si="683"/>
        <v>0</v>
      </c>
      <c r="BE236" s="135"/>
      <c r="BF236" s="106">
        <f t="shared" si="684"/>
        <v>0</v>
      </c>
      <c r="BG236" s="90"/>
      <c r="BH236" s="106">
        <f t="shared" si="685"/>
        <v>0</v>
      </c>
      <c r="BI236" s="97"/>
      <c r="BJ236" s="106">
        <f t="shared" si="686"/>
        <v>0</v>
      </c>
      <c r="BK236" s="143"/>
      <c r="BL236" s="106"/>
      <c r="BM236" s="125"/>
      <c r="BN236" s="106">
        <f t="shared" si="687"/>
        <v>0</v>
      </c>
      <c r="BO236" s="97"/>
      <c r="BP236" s="106"/>
      <c r="BQ236" s="90"/>
      <c r="BR236" s="106">
        <f t="shared" si="688"/>
        <v>0</v>
      </c>
      <c r="BS236" s="97"/>
      <c r="BT236" s="106">
        <f t="shared" si="689"/>
        <v>0</v>
      </c>
      <c r="BU236" s="97"/>
      <c r="BV236" s="106">
        <f t="shared" si="690"/>
        <v>0</v>
      </c>
      <c r="BW236" s="97"/>
      <c r="BX236" s="106">
        <f t="shared" si="691"/>
        <v>0</v>
      </c>
      <c r="BY236" s="191"/>
      <c r="BZ236" s="106">
        <f t="shared" si="692"/>
        <v>0</v>
      </c>
      <c r="CA236" s="97"/>
      <c r="CB236" s="106">
        <f t="shared" si="693"/>
        <v>0</v>
      </c>
      <c r="CC236" s="125"/>
      <c r="CD236" s="106">
        <f t="shared" si="694"/>
        <v>0</v>
      </c>
      <c r="CE236" s="90"/>
      <c r="CF236" s="90"/>
      <c r="CG236" s="90"/>
      <c r="CH236" s="90"/>
      <c r="CI236" s="139"/>
      <c r="CJ236" s="139"/>
      <c r="CK236" s="139"/>
      <c r="CL236" s="106">
        <f t="shared" si="695"/>
        <v>0</v>
      </c>
      <c r="CM236" s="95">
        <f t="shared" si="657"/>
        <v>0</v>
      </c>
      <c r="CN236" s="95">
        <f t="shared" si="657"/>
        <v>0</v>
      </c>
      <c r="CO236" s="71">
        <v>0</v>
      </c>
      <c r="CP236" s="72">
        <v>0</v>
      </c>
      <c r="CQ236" s="96">
        <v>0</v>
      </c>
      <c r="CR236" s="96">
        <v>0</v>
      </c>
    </row>
    <row r="237" spans="1:96" s="3" customFormat="1" ht="45" customHeight="1" x14ac:dyDescent="0.25">
      <c r="A237" s="121"/>
      <c r="B237" s="121">
        <v>192</v>
      </c>
      <c r="C237" s="121" t="s">
        <v>520</v>
      </c>
      <c r="D237" s="165" t="s">
        <v>521</v>
      </c>
      <c r="E237" s="84">
        <v>17622</v>
      </c>
      <c r="F237" s="212">
        <v>10.34</v>
      </c>
      <c r="G237" s="177">
        <v>2.5999999999999999E-3</v>
      </c>
      <c r="H237" s="129">
        <v>1</v>
      </c>
      <c r="I237" s="136">
        <v>1.4</v>
      </c>
      <c r="J237" s="136">
        <v>1.68</v>
      </c>
      <c r="K237" s="136">
        <v>2.23</v>
      </c>
      <c r="L237" s="137">
        <v>2.57</v>
      </c>
      <c r="M237" s="90">
        <v>0</v>
      </c>
      <c r="N237" s="106">
        <f t="shared" si="665"/>
        <v>0</v>
      </c>
      <c r="O237" s="97"/>
      <c r="P237" s="106">
        <f t="shared" si="666"/>
        <v>0</v>
      </c>
      <c r="Q237" s="90">
        <v>0</v>
      </c>
      <c r="R237" s="106">
        <f t="shared" si="667"/>
        <v>0</v>
      </c>
      <c r="S237" s="90"/>
      <c r="T237" s="106">
        <f t="shared" si="668"/>
        <v>0</v>
      </c>
      <c r="U237" s="97"/>
      <c r="V237" s="106">
        <f t="shared" si="669"/>
        <v>0</v>
      </c>
      <c r="W237" s="97"/>
      <c r="X237" s="106">
        <f t="shared" si="670"/>
        <v>0</v>
      </c>
      <c r="Y237" s="97"/>
      <c r="Z237" s="106"/>
      <c r="AA237" s="90"/>
      <c r="AB237" s="106">
        <f t="shared" si="671"/>
        <v>0</v>
      </c>
      <c r="AC237" s="90"/>
      <c r="AD237" s="106">
        <f t="shared" si="672"/>
        <v>0</v>
      </c>
      <c r="AE237" s="90"/>
      <c r="AF237" s="106">
        <f t="shared" si="673"/>
        <v>0</v>
      </c>
      <c r="AG237" s="90"/>
      <c r="AH237" s="106">
        <f t="shared" si="674"/>
        <v>0</v>
      </c>
      <c r="AI237" s="97"/>
      <c r="AJ237" s="106">
        <f t="shared" si="675"/>
        <v>0</v>
      </c>
      <c r="AK237" s="97"/>
      <c r="AL237" s="90"/>
      <c r="AM237" s="97"/>
      <c r="AN237" s="106">
        <f t="shared" si="676"/>
        <v>0</v>
      </c>
      <c r="AO237" s="97"/>
      <c r="AP237" s="106">
        <f t="shared" si="677"/>
        <v>0</v>
      </c>
      <c r="AQ237" s="90"/>
      <c r="AR237" s="106">
        <f t="shared" si="678"/>
        <v>0</v>
      </c>
      <c r="AS237" s="97"/>
      <c r="AT237" s="106">
        <f t="shared" si="679"/>
        <v>0</v>
      </c>
      <c r="AU237" s="97"/>
      <c r="AV237" s="106">
        <f t="shared" si="680"/>
        <v>0</v>
      </c>
      <c r="AW237" s="97"/>
      <c r="AX237" s="106"/>
      <c r="AY237" s="97"/>
      <c r="AZ237" s="106">
        <f t="shared" si="681"/>
        <v>0</v>
      </c>
      <c r="BA237" s="90"/>
      <c r="BB237" s="106">
        <f t="shared" si="682"/>
        <v>0</v>
      </c>
      <c r="BC237" s="148">
        <v>4</v>
      </c>
      <c r="BD237" s="106">
        <f t="shared" si="683"/>
        <v>730134.51958656008</v>
      </c>
      <c r="BE237" s="135"/>
      <c r="BF237" s="106">
        <f t="shared" si="684"/>
        <v>0</v>
      </c>
      <c r="BG237" s="90"/>
      <c r="BH237" s="106">
        <f t="shared" si="685"/>
        <v>0</v>
      </c>
      <c r="BI237" s="97"/>
      <c r="BJ237" s="106">
        <f t="shared" si="686"/>
        <v>0</v>
      </c>
      <c r="BK237" s="143"/>
      <c r="BL237" s="106"/>
      <c r="BM237" s="125"/>
      <c r="BN237" s="106">
        <f t="shared" si="687"/>
        <v>0</v>
      </c>
      <c r="BO237" s="97"/>
      <c r="BP237" s="106"/>
      <c r="BQ237" s="90"/>
      <c r="BR237" s="106">
        <f t="shared" si="688"/>
        <v>0</v>
      </c>
      <c r="BS237" s="97"/>
      <c r="BT237" s="106">
        <f t="shared" si="689"/>
        <v>0</v>
      </c>
      <c r="BU237" s="97"/>
      <c r="BV237" s="106">
        <f t="shared" si="690"/>
        <v>0</v>
      </c>
      <c r="BW237" s="97"/>
      <c r="BX237" s="106">
        <f t="shared" si="691"/>
        <v>0</v>
      </c>
      <c r="BY237" s="191"/>
      <c r="BZ237" s="106">
        <f t="shared" si="692"/>
        <v>0</v>
      </c>
      <c r="CA237" s="97"/>
      <c r="CB237" s="106">
        <f t="shared" si="693"/>
        <v>0</v>
      </c>
      <c r="CC237" s="125"/>
      <c r="CD237" s="106">
        <f t="shared" si="694"/>
        <v>0</v>
      </c>
      <c r="CE237" s="90"/>
      <c r="CF237" s="90"/>
      <c r="CG237" s="90"/>
      <c r="CH237" s="90"/>
      <c r="CI237" s="139"/>
      <c r="CJ237" s="139"/>
      <c r="CK237" s="139"/>
      <c r="CL237" s="106">
        <f t="shared" si="695"/>
        <v>0</v>
      </c>
      <c r="CM237" s="95">
        <f t="shared" si="657"/>
        <v>4</v>
      </c>
      <c r="CN237" s="95">
        <f t="shared" si="657"/>
        <v>730134.51958656008</v>
      </c>
      <c r="CO237" s="71">
        <v>0</v>
      </c>
      <c r="CP237" s="72">
        <v>0</v>
      </c>
      <c r="CQ237" s="96">
        <v>4</v>
      </c>
      <c r="CR237" s="96">
        <v>730134.51958656008</v>
      </c>
    </row>
    <row r="238" spans="1:96" s="3" customFormat="1" ht="45" customHeight="1" x14ac:dyDescent="0.25">
      <c r="A238" s="121"/>
      <c r="B238" s="121">
        <v>193</v>
      </c>
      <c r="C238" s="121" t="s">
        <v>522</v>
      </c>
      <c r="D238" s="165" t="s">
        <v>523</v>
      </c>
      <c r="E238" s="84">
        <v>17622</v>
      </c>
      <c r="F238" s="212">
        <v>14.42</v>
      </c>
      <c r="G238" s="177">
        <v>3.7499999999999999E-2</v>
      </c>
      <c r="H238" s="129">
        <v>1</v>
      </c>
      <c r="I238" s="136">
        <v>1.4</v>
      </c>
      <c r="J238" s="136">
        <v>1.68</v>
      </c>
      <c r="K238" s="136">
        <v>2.23</v>
      </c>
      <c r="L238" s="137">
        <v>2.57</v>
      </c>
      <c r="M238" s="90">
        <v>0</v>
      </c>
      <c r="N238" s="106">
        <f t="shared" si="665"/>
        <v>0</v>
      </c>
      <c r="O238" s="97"/>
      <c r="P238" s="106">
        <f t="shared" si="666"/>
        <v>0</v>
      </c>
      <c r="Q238" s="90">
        <v>0</v>
      </c>
      <c r="R238" s="106">
        <f t="shared" si="667"/>
        <v>0</v>
      </c>
      <c r="S238" s="90"/>
      <c r="T238" s="106">
        <f t="shared" si="668"/>
        <v>0</v>
      </c>
      <c r="U238" s="97"/>
      <c r="V238" s="106">
        <f t="shared" si="669"/>
        <v>0</v>
      </c>
      <c r="W238" s="97"/>
      <c r="X238" s="106">
        <f t="shared" si="670"/>
        <v>0</v>
      </c>
      <c r="Y238" s="97"/>
      <c r="Z238" s="106"/>
      <c r="AA238" s="90"/>
      <c r="AB238" s="106">
        <f t="shared" si="671"/>
        <v>0</v>
      </c>
      <c r="AC238" s="90"/>
      <c r="AD238" s="106">
        <f t="shared" si="672"/>
        <v>0</v>
      </c>
      <c r="AE238" s="90"/>
      <c r="AF238" s="106">
        <f t="shared" si="673"/>
        <v>0</v>
      </c>
      <c r="AG238" s="90"/>
      <c r="AH238" s="106">
        <f t="shared" si="674"/>
        <v>0</v>
      </c>
      <c r="AI238" s="97"/>
      <c r="AJ238" s="106">
        <f t="shared" si="675"/>
        <v>0</v>
      </c>
      <c r="AK238" s="97"/>
      <c r="AL238" s="90"/>
      <c r="AM238" s="97"/>
      <c r="AN238" s="106">
        <f t="shared" si="676"/>
        <v>0</v>
      </c>
      <c r="AO238" s="97"/>
      <c r="AP238" s="106">
        <f t="shared" si="677"/>
        <v>0</v>
      </c>
      <c r="AQ238" s="90"/>
      <c r="AR238" s="106">
        <f t="shared" si="678"/>
        <v>0</v>
      </c>
      <c r="AS238" s="97"/>
      <c r="AT238" s="106">
        <f t="shared" si="679"/>
        <v>0</v>
      </c>
      <c r="AU238" s="97"/>
      <c r="AV238" s="106">
        <f t="shared" si="680"/>
        <v>0</v>
      </c>
      <c r="AW238" s="97"/>
      <c r="AX238" s="106"/>
      <c r="AY238" s="97"/>
      <c r="AZ238" s="106">
        <f t="shared" si="681"/>
        <v>0</v>
      </c>
      <c r="BA238" s="90"/>
      <c r="BB238" s="106">
        <f t="shared" si="682"/>
        <v>0</v>
      </c>
      <c r="BC238" s="148"/>
      <c r="BD238" s="106">
        <f t="shared" si="683"/>
        <v>0</v>
      </c>
      <c r="BE238" s="135"/>
      <c r="BF238" s="106">
        <f t="shared" si="684"/>
        <v>0</v>
      </c>
      <c r="BG238" s="90"/>
      <c r="BH238" s="106">
        <f t="shared" si="685"/>
        <v>0</v>
      </c>
      <c r="BI238" s="97"/>
      <c r="BJ238" s="106">
        <f t="shared" si="686"/>
        <v>0</v>
      </c>
      <c r="BK238" s="143"/>
      <c r="BL238" s="106"/>
      <c r="BM238" s="125"/>
      <c r="BN238" s="106">
        <f t="shared" si="687"/>
        <v>0</v>
      </c>
      <c r="BO238" s="97"/>
      <c r="BP238" s="106"/>
      <c r="BQ238" s="90"/>
      <c r="BR238" s="106">
        <f t="shared" si="688"/>
        <v>0</v>
      </c>
      <c r="BS238" s="97"/>
      <c r="BT238" s="106">
        <f t="shared" si="689"/>
        <v>0</v>
      </c>
      <c r="BU238" s="97"/>
      <c r="BV238" s="106">
        <f t="shared" si="690"/>
        <v>0</v>
      </c>
      <c r="BW238" s="97"/>
      <c r="BX238" s="106">
        <f t="shared" si="691"/>
        <v>0</v>
      </c>
      <c r="BY238" s="191"/>
      <c r="BZ238" s="106">
        <f t="shared" si="692"/>
        <v>0</v>
      </c>
      <c r="CA238" s="97"/>
      <c r="CB238" s="106">
        <f t="shared" si="693"/>
        <v>0</v>
      </c>
      <c r="CC238" s="125"/>
      <c r="CD238" s="106">
        <f t="shared" si="694"/>
        <v>0</v>
      </c>
      <c r="CE238" s="90"/>
      <c r="CF238" s="90"/>
      <c r="CG238" s="90"/>
      <c r="CH238" s="90"/>
      <c r="CI238" s="139"/>
      <c r="CJ238" s="139"/>
      <c r="CK238" s="139"/>
      <c r="CL238" s="106">
        <f t="shared" si="695"/>
        <v>0</v>
      </c>
      <c r="CM238" s="95">
        <f t="shared" si="657"/>
        <v>0</v>
      </c>
      <c r="CN238" s="95">
        <f t="shared" si="657"/>
        <v>0</v>
      </c>
      <c r="CO238" s="71">
        <v>0</v>
      </c>
      <c r="CP238" s="72">
        <v>0</v>
      </c>
      <c r="CQ238" s="96">
        <v>0</v>
      </c>
      <c r="CR238" s="96">
        <v>0</v>
      </c>
    </row>
    <row r="239" spans="1:96" s="3" customFormat="1" ht="45" customHeight="1" x14ac:dyDescent="0.25">
      <c r="A239" s="121"/>
      <c r="B239" s="121">
        <v>194</v>
      </c>
      <c r="C239" s="121" t="s">
        <v>524</v>
      </c>
      <c r="D239" s="165" t="s">
        <v>525</v>
      </c>
      <c r="E239" s="84">
        <v>17622</v>
      </c>
      <c r="F239" s="212">
        <v>31.89</v>
      </c>
      <c r="G239" s="177">
        <v>8.0000000000000004E-4</v>
      </c>
      <c r="H239" s="129">
        <v>1</v>
      </c>
      <c r="I239" s="136">
        <v>1.4</v>
      </c>
      <c r="J239" s="136">
        <v>1.68</v>
      </c>
      <c r="K239" s="136">
        <v>2.23</v>
      </c>
      <c r="L239" s="137">
        <v>2.57</v>
      </c>
      <c r="M239" s="90">
        <v>0</v>
      </c>
      <c r="N239" s="106">
        <f t="shared" si="665"/>
        <v>0</v>
      </c>
      <c r="O239" s="97"/>
      <c r="P239" s="106">
        <f t="shared" si="666"/>
        <v>0</v>
      </c>
      <c r="Q239" s="90">
        <v>0</v>
      </c>
      <c r="R239" s="106">
        <f t="shared" si="667"/>
        <v>0</v>
      </c>
      <c r="S239" s="90"/>
      <c r="T239" s="106">
        <f t="shared" si="668"/>
        <v>0</v>
      </c>
      <c r="U239" s="97"/>
      <c r="V239" s="106">
        <f t="shared" si="669"/>
        <v>0</v>
      </c>
      <c r="W239" s="97"/>
      <c r="X239" s="106">
        <f t="shared" si="670"/>
        <v>0</v>
      </c>
      <c r="Y239" s="97"/>
      <c r="Z239" s="106"/>
      <c r="AA239" s="90"/>
      <c r="AB239" s="106">
        <f t="shared" si="671"/>
        <v>0</v>
      </c>
      <c r="AC239" s="90"/>
      <c r="AD239" s="106">
        <f t="shared" si="672"/>
        <v>0</v>
      </c>
      <c r="AE239" s="90"/>
      <c r="AF239" s="106">
        <f t="shared" si="673"/>
        <v>0</v>
      </c>
      <c r="AG239" s="90"/>
      <c r="AH239" s="106">
        <f t="shared" si="674"/>
        <v>0</v>
      </c>
      <c r="AI239" s="97"/>
      <c r="AJ239" s="106">
        <f t="shared" si="675"/>
        <v>0</v>
      </c>
      <c r="AK239" s="97"/>
      <c r="AL239" s="90"/>
      <c r="AM239" s="97"/>
      <c r="AN239" s="106">
        <f t="shared" si="676"/>
        <v>0</v>
      </c>
      <c r="AO239" s="97"/>
      <c r="AP239" s="106">
        <f t="shared" si="677"/>
        <v>0</v>
      </c>
      <c r="AQ239" s="90"/>
      <c r="AR239" s="106">
        <f t="shared" si="678"/>
        <v>0</v>
      </c>
      <c r="AS239" s="97"/>
      <c r="AT239" s="106">
        <f t="shared" si="679"/>
        <v>0</v>
      </c>
      <c r="AU239" s="97"/>
      <c r="AV239" s="106">
        <f t="shared" si="680"/>
        <v>0</v>
      </c>
      <c r="AW239" s="97"/>
      <c r="AX239" s="106"/>
      <c r="AY239" s="97"/>
      <c r="AZ239" s="106">
        <f t="shared" si="681"/>
        <v>0</v>
      </c>
      <c r="BA239" s="90"/>
      <c r="BB239" s="106">
        <f t="shared" si="682"/>
        <v>0</v>
      </c>
      <c r="BC239" s="148"/>
      <c r="BD239" s="106">
        <f t="shared" si="683"/>
        <v>0</v>
      </c>
      <c r="BE239" s="135"/>
      <c r="BF239" s="106">
        <f t="shared" si="684"/>
        <v>0</v>
      </c>
      <c r="BG239" s="90"/>
      <c r="BH239" s="106">
        <f t="shared" si="685"/>
        <v>0</v>
      </c>
      <c r="BI239" s="97"/>
      <c r="BJ239" s="106">
        <f t="shared" si="686"/>
        <v>0</v>
      </c>
      <c r="BK239" s="143"/>
      <c r="BL239" s="106"/>
      <c r="BM239" s="125"/>
      <c r="BN239" s="106">
        <f t="shared" si="687"/>
        <v>0</v>
      </c>
      <c r="BO239" s="97"/>
      <c r="BP239" s="106"/>
      <c r="BQ239" s="90"/>
      <c r="BR239" s="106">
        <f t="shared" si="688"/>
        <v>0</v>
      </c>
      <c r="BS239" s="97"/>
      <c r="BT239" s="106">
        <f t="shared" si="689"/>
        <v>0</v>
      </c>
      <c r="BU239" s="97"/>
      <c r="BV239" s="106">
        <f t="shared" si="690"/>
        <v>0</v>
      </c>
      <c r="BW239" s="97"/>
      <c r="BX239" s="106">
        <f t="shared" si="691"/>
        <v>0</v>
      </c>
      <c r="BY239" s="191"/>
      <c r="BZ239" s="106">
        <f t="shared" si="692"/>
        <v>0</v>
      </c>
      <c r="CA239" s="97"/>
      <c r="CB239" s="106">
        <f t="shared" si="693"/>
        <v>0</v>
      </c>
      <c r="CC239" s="125"/>
      <c r="CD239" s="106">
        <f t="shared" si="694"/>
        <v>0</v>
      </c>
      <c r="CE239" s="90"/>
      <c r="CF239" s="90"/>
      <c r="CG239" s="90"/>
      <c r="CH239" s="90"/>
      <c r="CI239" s="139"/>
      <c r="CJ239" s="139"/>
      <c r="CK239" s="139"/>
      <c r="CL239" s="106">
        <f t="shared" si="695"/>
        <v>0</v>
      </c>
      <c r="CM239" s="95">
        <f t="shared" si="657"/>
        <v>0</v>
      </c>
      <c r="CN239" s="95">
        <f t="shared" si="657"/>
        <v>0</v>
      </c>
      <c r="CO239" s="71">
        <v>0</v>
      </c>
      <c r="CP239" s="72">
        <v>0</v>
      </c>
      <c r="CQ239" s="96">
        <v>0</v>
      </c>
      <c r="CR239" s="96">
        <v>0</v>
      </c>
    </row>
    <row r="240" spans="1:96" s="3" customFormat="1" ht="45" customHeight="1" x14ac:dyDescent="0.25">
      <c r="A240" s="121"/>
      <c r="B240" s="121">
        <v>195</v>
      </c>
      <c r="C240" s="121" t="s">
        <v>526</v>
      </c>
      <c r="D240" s="165" t="s">
        <v>527</v>
      </c>
      <c r="E240" s="84">
        <v>17622</v>
      </c>
      <c r="F240" s="212">
        <v>60.55</v>
      </c>
      <c r="G240" s="177">
        <v>4.0000000000000002E-4</v>
      </c>
      <c r="H240" s="129">
        <v>1</v>
      </c>
      <c r="I240" s="136">
        <v>1.4</v>
      </c>
      <c r="J240" s="136">
        <v>1.68</v>
      </c>
      <c r="K240" s="136">
        <v>2.23</v>
      </c>
      <c r="L240" s="137">
        <v>2.57</v>
      </c>
      <c r="M240" s="90">
        <v>0</v>
      </c>
      <c r="N240" s="106">
        <f t="shared" si="665"/>
        <v>0</v>
      </c>
      <c r="O240" s="97"/>
      <c r="P240" s="106">
        <f t="shared" si="666"/>
        <v>0</v>
      </c>
      <c r="Q240" s="90">
        <v>0</v>
      </c>
      <c r="R240" s="106">
        <f t="shared" si="667"/>
        <v>0</v>
      </c>
      <c r="S240" s="90"/>
      <c r="T240" s="106">
        <f t="shared" si="668"/>
        <v>0</v>
      </c>
      <c r="U240" s="97"/>
      <c r="V240" s="106">
        <f t="shared" si="669"/>
        <v>0</v>
      </c>
      <c r="W240" s="97"/>
      <c r="X240" s="106">
        <f t="shared" si="670"/>
        <v>0</v>
      </c>
      <c r="Y240" s="97"/>
      <c r="Z240" s="106"/>
      <c r="AA240" s="90"/>
      <c r="AB240" s="106">
        <f t="shared" si="671"/>
        <v>0</v>
      </c>
      <c r="AC240" s="90"/>
      <c r="AD240" s="106">
        <f t="shared" si="672"/>
        <v>0</v>
      </c>
      <c r="AE240" s="90"/>
      <c r="AF240" s="106">
        <f t="shared" si="673"/>
        <v>0</v>
      </c>
      <c r="AG240" s="90"/>
      <c r="AH240" s="106">
        <f t="shared" si="674"/>
        <v>0</v>
      </c>
      <c r="AI240" s="97"/>
      <c r="AJ240" s="106">
        <f t="shared" si="675"/>
        <v>0</v>
      </c>
      <c r="AK240" s="97"/>
      <c r="AL240" s="90"/>
      <c r="AM240" s="97"/>
      <c r="AN240" s="106">
        <f t="shared" si="676"/>
        <v>0</v>
      </c>
      <c r="AO240" s="97"/>
      <c r="AP240" s="106">
        <f t="shared" si="677"/>
        <v>0</v>
      </c>
      <c r="AQ240" s="90"/>
      <c r="AR240" s="106">
        <f t="shared" si="678"/>
        <v>0</v>
      </c>
      <c r="AS240" s="97"/>
      <c r="AT240" s="106">
        <f t="shared" si="679"/>
        <v>0</v>
      </c>
      <c r="AU240" s="97"/>
      <c r="AV240" s="106">
        <f t="shared" si="680"/>
        <v>0</v>
      </c>
      <c r="AW240" s="97"/>
      <c r="AX240" s="106"/>
      <c r="AY240" s="97"/>
      <c r="AZ240" s="106">
        <f t="shared" si="681"/>
        <v>0</v>
      </c>
      <c r="BA240" s="90"/>
      <c r="BB240" s="106">
        <f t="shared" si="682"/>
        <v>0</v>
      </c>
      <c r="BC240" s="148"/>
      <c r="BD240" s="106">
        <f t="shared" si="683"/>
        <v>0</v>
      </c>
      <c r="BE240" s="135"/>
      <c r="BF240" s="106">
        <f t="shared" si="684"/>
        <v>0</v>
      </c>
      <c r="BG240" s="90"/>
      <c r="BH240" s="106">
        <f t="shared" si="685"/>
        <v>0</v>
      </c>
      <c r="BI240" s="97"/>
      <c r="BJ240" s="106">
        <f t="shared" si="686"/>
        <v>0</v>
      </c>
      <c r="BK240" s="143"/>
      <c r="BL240" s="106"/>
      <c r="BM240" s="125"/>
      <c r="BN240" s="106">
        <f t="shared" si="687"/>
        <v>0</v>
      </c>
      <c r="BO240" s="97"/>
      <c r="BP240" s="106"/>
      <c r="BQ240" s="90"/>
      <c r="BR240" s="106">
        <f t="shared" si="688"/>
        <v>0</v>
      </c>
      <c r="BS240" s="97"/>
      <c r="BT240" s="106">
        <f t="shared" si="689"/>
        <v>0</v>
      </c>
      <c r="BU240" s="97"/>
      <c r="BV240" s="106">
        <f t="shared" si="690"/>
        <v>0</v>
      </c>
      <c r="BW240" s="97"/>
      <c r="BX240" s="106">
        <f t="shared" si="691"/>
        <v>0</v>
      </c>
      <c r="BY240" s="191"/>
      <c r="BZ240" s="106">
        <f t="shared" si="692"/>
        <v>0</v>
      </c>
      <c r="CA240" s="97"/>
      <c r="CB240" s="106">
        <f t="shared" si="693"/>
        <v>0</v>
      </c>
      <c r="CC240" s="125"/>
      <c r="CD240" s="106">
        <f t="shared" si="694"/>
        <v>0</v>
      </c>
      <c r="CE240" s="90"/>
      <c r="CF240" s="90"/>
      <c r="CG240" s="90"/>
      <c r="CH240" s="90"/>
      <c r="CI240" s="139"/>
      <c r="CJ240" s="139"/>
      <c r="CK240" s="139"/>
      <c r="CL240" s="106">
        <f t="shared" si="695"/>
        <v>0</v>
      </c>
      <c r="CM240" s="95">
        <f t="shared" si="657"/>
        <v>0</v>
      </c>
      <c r="CN240" s="95">
        <f t="shared" si="657"/>
        <v>0</v>
      </c>
      <c r="CO240" s="71">
        <v>0</v>
      </c>
      <c r="CP240" s="72">
        <v>0</v>
      </c>
      <c r="CQ240" s="96">
        <v>0</v>
      </c>
      <c r="CR240" s="96">
        <v>0</v>
      </c>
    </row>
    <row r="241" spans="1:97" s="3" customFormat="1" ht="45" customHeight="1" x14ac:dyDescent="0.25">
      <c r="A241" s="121"/>
      <c r="B241" s="121">
        <v>196</v>
      </c>
      <c r="C241" s="121" t="s">
        <v>528</v>
      </c>
      <c r="D241" s="165" t="s">
        <v>529</v>
      </c>
      <c r="E241" s="84">
        <v>17622</v>
      </c>
      <c r="F241" s="213">
        <v>132.97</v>
      </c>
      <c r="G241" s="177">
        <v>2.0000000000000001E-4</v>
      </c>
      <c r="H241" s="129">
        <v>1</v>
      </c>
      <c r="I241" s="136">
        <v>1.4</v>
      </c>
      <c r="J241" s="136">
        <v>1.68</v>
      </c>
      <c r="K241" s="136">
        <v>2.23</v>
      </c>
      <c r="L241" s="137">
        <v>2.57</v>
      </c>
      <c r="M241" s="90">
        <v>0</v>
      </c>
      <c r="N241" s="106">
        <f t="shared" si="665"/>
        <v>0</v>
      </c>
      <c r="O241" s="97"/>
      <c r="P241" s="106">
        <f t="shared" si="666"/>
        <v>0</v>
      </c>
      <c r="Q241" s="90">
        <v>0</v>
      </c>
      <c r="R241" s="106">
        <f>(Q241*$E241*$F241*((1-$G241)+$G241*$I241*$H241))</f>
        <v>0</v>
      </c>
      <c r="S241" s="90"/>
      <c r="T241" s="106">
        <f t="shared" si="668"/>
        <v>0</v>
      </c>
      <c r="U241" s="97"/>
      <c r="V241" s="106">
        <f t="shared" si="669"/>
        <v>0</v>
      </c>
      <c r="W241" s="97"/>
      <c r="X241" s="106">
        <f t="shared" si="670"/>
        <v>0</v>
      </c>
      <c r="Y241" s="97"/>
      <c r="Z241" s="106"/>
      <c r="AA241" s="90"/>
      <c r="AB241" s="106">
        <f t="shared" si="671"/>
        <v>0</v>
      </c>
      <c r="AC241" s="90"/>
      <c r="AD241" s="106">
        <f t="shared" si="672"/>
        <v>0</v>
      </c>
      <c r="AE241" s="90"/>
      <c r="AF241" s="106">
        <f t="shared" si="673"/>
        <v>0</v>
      </c>
      <c r="AG241" s="90"/>
      <c r="AH241" s="106">
        <f t="shared" si="674"/>
        <v>0</v>
      </c>
      <c r="AI241" s="97"/>
      <c r="AJ241" s="106">
        <f t="shared" si="675"/>
        <v>0</v>
      </c>
      <c r="AK241" s="97"/>
      <c r="AL241" s="90"/>
      <c r="AM241" s="97"/>
      <c r="AN241" s="106">
        <f t="shared" si="676"/>
        <v>0</v>
      </c>
      <c r="AO241" s="97"/>
      <c r="AP241" s="106">
        <f t="shared" si="677"/>
        <v>0</v>
      </c>
      <c r="AQ241" s="90"/>
      <c r="AR241" s="106">
        <f t="shared" si="678"/>
        <v>0</v>
      </c>
      <c r="AS241" s="97"/>
      <c r="AT241" s="106">
        <f t="shared" si="679"/>
        <v>0</v>
      </c>
      <c r="AU241" s="97"/>
      <c r="AV241" s="106">
        <f t="shared" si="680"/>
        <v>0</v>
      </c>
      <c r="AW241" s="97"/>
      <c r="AX241" s="106"/>
      <c r="AY241" s="97"/>
      <c r="AZ241" s="106">
        <f t="shared" si="681"/>
        <v>0</v>
      </c>
      <c r="BA241" s="90"/>
      <c r="BB241" s="106">
        <f t="shared" si="682"/>
        <v>0</v>
      </c>
      <c r="BC241" s="154"/>
      <c r="BD241" s="106">
        <f t="shared" si="683"/>
        <v>0</v>
      </c>
      <c r="BE241" s="135"/>
      <c r="BF241" s="106">
        <f t="shared" si="684"/>
        <v>0</v>
      </c>
      <c r="BG241" s="90"/>
      <c r="BH241" s="106">
        <f t="shared" si="685"/>
        <v>0</v>
      </c>
      <c r="BI241" s="97"/>
      <c r="BJ241" s="106">
        <f t="shared" si="686"/>
        <v>0</v>
      </c>
      <c r="BK241" s="143"/>
      <c r="BL241" s="106"/>
      <c r="BM241" s="125"/>
      <c r="BN241" s="106">
        <f t="shared" si="687"/>
        <v>0</v>
      </c>
      <c r="BO241" s="97"/>
      <c r="BP241" s="106"/>
      <c r="BQ241" s="90"/>
      <c r="BR241" s="106">
        <f t="shared" si="688"/>
        <v>0</v>
      </c>
      <c r="BS241" s="97"/>
      <c r="BT241" s="106">
        <f t="shared" si="689"/>
        <v>0</v>
      </c>
      <c r="BU241" s="97"/>
      <c r="BV241" s="106">
        <f t="shared" si="690"/>
        <v>0</v>
      </c>
      <c r="BW241" s="97"/>
      <c r="BX241" s="106">
        <f t="shared" si="691"/>
        <v>0</v>
      </c>
      <c r="BY241" s="71"/>
      <c r="BZ241" s="106">
        <f t="shared" si="692"/>
        <v>0</v>
      </c>
      <c r="CA241" s="97"/>
      <c r="CB241" s="106">
        <f t="shared" si="693"/>
        <v>0</v>
      </c>
      <c r="CC241" s="125"/>
      <c r="CD241" s="106">
        <f t="shared" si="694"/>
        <v>0</v>
      </c>
      <c r="CE241" s="90"/>
      <c r="CF241" s="90"/>
      <c r="CG241" s="90"/>
      <c r="CH241" s="90"/>
      <c r="CI241" s="139"/>
      <c r="CJ241" s="139"/>
      <c r="CK241" s="139"/>
      <c r="CL241" s="106">
        <f t="shared" si="695"/>
        <v>0</v>
      </c>
      <c r="CM241" s="95">
        <f t="shared" si="657"/>
        <v>0</v>
      </c>
      <c r="CN241" s="95">
        <f t="shared" si="657"/>
        <v>0</v>
      </c>
      <c r="CO241" s="71">
        <v>0</v>
      </c>
      <c r="CP241" s="72">
        <v>0</v>
      </c>
      <c r="CQ241" s="96">
        <v>0</v>
      </c>
      <c r="CR241" s="96">
        <v>0</v>
      </c>
    </row>
    <row r="242" spans="1:97" s="3" customFormat="1" ht="62.25" customHeight="1" x14ac:dyDescent="0.25">
      <c r="A242" s="121"/>
      <c r="B242" s="121">
        <v>197</v>
      </c>
      <c r="C242" s="121" t="s">
        <v>530</v>
      </c>
      <c r="D242" s="165" t="s">
        <v>531</v>
      </c>
      <c r="E242" s="84">
        <v>17622</v>
      </c>
      <c r="F242" s="192">
        <v>5.07</v>
      </c>
      <c r="G242" s="193"/>
      <c r="H242" s="129">
        <v>1</v>
      </c>
      <c r="I242" s="136">
        <v>1.4</v>
      </c>
      <c r="J242" s="136">
        <v>1.68</v>
      </c>
      <c r="K242" s="136">
        <v>2.23</v>
      </c>
      <c r="L242" s="137">
        <v>2.57</v>
      </c>
      <c r="M242" s="90">
        <v>0</v>
      </c>
      <c r="N242" s="71">
        <f>SUM(M242*$E242*$F242*$H242*$I242*$N$9)</f>
        <v>0</v>
      </c>
      <c r="O242" s="97"/>
      <c r="P242" s="71">
        <f>SUM(O242*$E242*$F242*$H242*$I242*$P$9)</f>
        <v>0</v>
      </c>
      <c r="Q242" s="90">
        <v>0</v>
      </c>
      <c r="R242" s="71">
        <f>SUM(Q242*$E242*$F242*$H242*$I242*$R$9)</f>
        <v>0</v>
      </c>
      <c r="S242" s="90"/>
      <c r="T242" s="71">
        <f>SUM(S242*$E242*$F242*$H242*$I242*$T$9)</f>
        <v>0</v>
      </c>
      <c r="U242" s="97"/>
      <c r="V242" s="71">
        <f>SUM(U242*$E242*$F242*$H242*$I242*$V$9)</f>
        <v>0</v>
      </c>
      <c r="W242" s="97"/>
      <c r="X242" s="90"/>
      <c r="Y242" s="97"/>
      <c r="Z242" s="71">
        <f>SUM(Y242*$E242*$F242*$H242*$I242*$Z$9)</f>
        <v>0</v>
      </c>
      <c r="AA242" s="90"/>
      <c r="AB242" s="71">
        <f>SUM(AA242*$E242*$F242*$H242*$I242*$AB$9)</f>
        <v>0</v>
      </c>
      <c r="AC242" s="90"/>
      <c r="AD242" s="71">
        <f>SUM(AC242*$E242*$F242*$H242*$J242*$AD$9)</f>
        <v>0</v>
      </c>
      <c r="AE242" s="90"/>
      <c r="AF242" s="71">
        <f>SUM(AE242*$E242*$F242*$H242*$J242*$AF$9)</f>
        <v>0</v>
      </c>
      <c r="AG242" s="90"/>
      <c r="AH242" s="71">
        <f>SUM(AG242*$E242*$F242*$H242*$I242*$AH$9)</f>
        <v>0</v>
      </c>
      <c r="AI242" s="97"/>
      <c r="AJ242" s="71">
        <f>SUM(AI242*$E242*$F242*$H242*$I242*$AJ$9)</f>
        <v>0</v>
      </c>
      <c r="AK242" s="97"/>
      <c r="AL242" s="90"/>
      <c r="AM242" s="97"/>
      <c r="AN242" s="71">
        <f>SUM(AM242*$E242*$F242*$H242*$I242*$AN$9)</f>
        <v>0</v>
      </c>
      <c r="AO242" s="97"/>
      <c r="AP242" s="71">
        <f>SUM(AO242*$E242*$F242*$H242*$I242*$AP$9)</f>
        <v>0</v>
      </c>
      <c r="AQ242" s="90"/>
      <c r="AR242" s="71">
        <f>SUM(AQ242*$E242*$F242*$H242*$I242*$AR$9)</f>
        <v>0</v>
      </c>
      <c r="AS242" s="97"/>
      <c r="AT242" s="71">
        <f>SUM(AS242*$E242*$F242*$H242*$I242*$AT$9)</f>
        <v>0</v>
      </c>
      <c r="AU242" s="97"/>
      <c r="AV242" s="71">
        <f>SUM(AU242*$E242*$F242*$H242*$I242*$AV$9)</f>
        <v>0</v>
      </c>
      <c r="AW242" s="97"/>
      <c r="AX242" s="71">
        <f>SUM(AW242*$E242*$F242*$H242*$I242*$AX$9)</f>
        <v>0</v>
      </c>
      <c r="AY242" s="97"/>
      <c r="AZ242" s="71">
        <f>SUM(AY242*$E242*$F242*$H242*$I242*$AZ$9)</f>
        <v>0</v>
      </c>
      <c r="BA242" s="90"/>
      <c r="BB242" s="71">
        <f>SUM(BA242*$E242*$F242*$H242*$J242*$BB$9)</f>
        <v>0</v>
      </c>
      <c r="BC242" s="154"/>
      <c r="BD242" s="71">
        <f>SUM(BC242*$E242*$F242*$H242*$J242*$BD$9)</f>
        <v>0</v>
      </c>
      <c r="BE242" s="135"/>
      <c r="BF242" s="71">
        <f>SUM(BE242*$E242*$F242*$H242*$J242*$BF$9)</f>
        <v>0</v>
      </c>
      <c r="BG242" s="90"/>
      <c r="BH242" s="71">
        <f>SUM(BG242*$E242*$F242*$H242*$J242*$BH$9)</f>
        <v>0</v>
      </c>
      <c r="BI242" s="97"/>
      <c r="BJ242" s="71">
        <f>SUM(BI242*$E242*$F242*$H242*$J242*$BJ$9)</f>
        <v>0</v>
      </c>
      <c r="BK242" s="143"/>
      <c r="BL242" s="71"/>
      <c r="BM242" s="125"/>
      <c r="BN242" s="71">
        <f>SUM(BM242*$E242*$F242*$H242*$J242*$BN$9)</f>
        <v>0</v>
      </c>
      <c r="BO242" s="97"/>
      <c r="BP242" s="71">
        <f>SUM(BO242*$E242*$F242*$H242*$J242*$BP$9)</f>
        <v>0</v>
      </c>
      <c r="BQ242" s="90"/>
      <c r="BR242" s="71">
        <f>SUM(BQ242*$E242*$F242*$H242*$J242*$BR$9)</f>
        <v>0</v>
      </c>
      <c r="BS242" s="97"/>
      <c r="BT242" s="71">
        <f>SUM(BS242*$E242*$F242*$H242*$J242*$BT$9)</f>
        <v>0</v>
      </c>
      <c r="BU242" s="97"/>
      <c r="BV242" s="71">
        <f>SUM(BU242*$E242*$F242*$H242*$J242*$BV$9)</f>
        <v>0</v>
      </c>
      <c r="BW242" s="97"/>
      <c r="BX242" s="71">
        <f>(BW242*$E242*$F242*$H242*$J242*BX$9)</f>
        <v>0</v>
      </c>
      <c r="BY242" s="191"/>
      <c r="BZ242" s="71">
        <f>(BY242*$E242*$F242*$H242*$J242*BZ$9)</f>
        <v>0</v>
      </c>
      <c r="CA242" s="97"/>
      <c r="CB242" s="71">
        <f>(CA242*$E242*$F242*$H242*$K242*CB$9)</f>
        <v>0</v>
      </c>
      <c r="CC242" s="125"/>
      <c r="CD242" s="71">
        <f>(CC242*$E242*$F242*$H242*$L242*CD$9)</f>
        <v>0</v>
      </c>
      <c r="CE242" s="90"/>
      <c r="CF242" s="71">
        <f>(CE242*$E242*$F242*$H242*$J242*CF$9)</f>
        <v>0</v>
      </c>
      <c r="CG242" s="139"/>
      <c r="CH242" s="71">
        <f>(CG242*$E242*$F242*$H242*$I242*CH$9)</f>
        <v>0</v>
      </c>
      <c r="CI242" s="139"/>
      <c r="CJ242" s="139"/>
      <c r="CK242" s="139"/>
      <c r="CL242" s="139"/>
      <c r="CM242" s="95">
        <f t="shared" si="657"/>
        <v>0</v>
      </c>
      <c r="CN242" s="95">
        <f t="shared" si="657"/>
        <v>0</v>
      </c>
      <c r="CO242" s="71">
        <v>0</v>
      </c>
      <c r="CP242" s="72">
        <v>0</v>
      </c>
      <c r="CQ242" s="96">
        <v>0</v>
      </c>
      <c r="CR242" s="96">
        <v>0</v>
      </c>
    </row>
    <row r="243" spans="1:97" s="1" customFormat="1" ht="18.75" customHeight="1" x14ac:dyDescent="0.25">
      <c r="A243" s="58">
        <v>37</v>
      </c>
      <c r="B243" s="58"/>
      <c r="C243" s="179" t="s">
        <v>532</v>
      </c>
      <c r="D243" s="157" t="s">
        <v>533</v>
      </c>
      <c r="E243" s="84">
        <v>17622</v>
      </c>
      <c r="F243" s="186">
        <v>1.72</v>
      </c>
      <c r="G243" s="114"/>
      <c r="H243" s="62"/>
      <c r="I243" s="75">
        <v>1.4</v>
      </c>
      <c r="J243" s="76">
        <v>1.68</v>
      </c>
      <c r="K243" s="76">
        <v>2.23</v>
      </c>
      <c r="L243" s="77">
        <v>2.57</v>
      </c>
      <c r="M243" s="133">
        <f>SUM(M244:M262)</f>
        <v>23</v>
      </c>
      <c r="N243" s="133">
        <f t="shared" ref="N243:BY243" si="696">SUM(N244:N262)</f>
        <v>1270052.784</v>
      </c>
      <c r="O243" s="133">
        <f t="shared" si="696"/>
        <v>0</v>
      </c>
      <c r="P243" s="133">
        <f t="shared" si="696"/>
        <v>0</v>
      </c>
      <c r="Q243" s="133">
        <f t="shared" si="696"/>
        <v>0</v>
      </c>
      <c r="R243" s="133">
        <f t="shared" si="696"/>
        <v>0</v>
      </c>
      <c r="S243" s="133">
        <f t="shared" si="696"/>
        <v>0</v>
      </c>
      <c r="T243" s="133">
        <f t="shared" si="696"/>
        <v>0</v>
      </c>
      <c r="U243" s="133">
        <f t="shared" si="696"/>
        <v>0</v>
      </c>
      <c r="V243" s="133">
        <f t="shared" si="696"/>
        <v>0</v>
      </c>
      <c r="W243" s="133">
        <f t="shared" si="696"/>
        <v>0</v>
      </c>
      <c r="X243" s="133">
        <f t="shared" si="696"/>
        <v>0</v>
      </c>
      <c r="Y243" s="133">
        <f t="shared" si="696"/>
        <v>0</v>
      </c>
      <c r="Z243" s="133">
        <f t="shared" si="696"/>
        <v>0</v>
      </c>
      <c r="AA243" s="133">
        <f t="shared" si="696"/>
        <v>0</v>
      </c>
      <c r="AB243" s="133">
        <f t="shared" si="696"/>
        <v>0</v>
      </c>
      <c r="AC243" s="133">
        <f t="shared" si="696"/>
        <v>0</v>
      </c>
      <c r="AD243" s="133">
        <f t="shared" si="696"/>
        <v>0</v>
      </c>
      <c r="AE243" s="133">
        <f t="shared" si="696"/>
        <v>0</v>
      </c>
      <c r="AF243" s="133">
        <f t="shared" si="696"/>
        <v>0</v>
      </c>
      <c r="AG243" s="133">
        <f t="shared" si="696"/>
        <v>0</v>
      </c>
      <c r="AH243" s="133">
        <f t="shared" si="696"/>
        <v>0</v>
      </c>
      <c r="AI243" s="133">
        <f t="shared" si="696"/>
        <v>0</v>
      </c>
      <c r="AJ243" s="133">
        <f t="shared" si="696"/>
        <v>0</v>
      </c>
      <c r="AK243" s="133">
        <f t="shared" si="696"/>
        <v>0</v>
      </c>
      <c r="AL243" s="133">
        <f t="shared" si="696"/>
        <v>0</v>
      </c>
      <c r="AM243" s="133">
        <f t="shared" si="696"/>
        <v>800</v>
      </c>
      <c r="AN243" s="133">
        <f t="shared" si="696"/>
        <v>39694083.659999996</v>
      </c>
      <c r="AO243" s="133">
        <f t="shared" si="696"/>
        <v>0</v>
      </c>
      <c r="AP243" s="133">
        <f t="shared" si="696"/>
        <v>0</v>
      </c>
      <c r="AQ243" s="133">
        <f t="shared" si="696"/>
        <v>0</v>
      </c>
      <c r="AR243" s="133">
        <f t="shared" si="696"/>
        <v>0</v>
      </c>
      <c r="AS243" s="133">
        <f t="shared" si="696"/>
        <v>0</v>
      </c>
      <c r="AT243" s="133">
        <f t="shared" si="696"/>
        <v>0</v>
      </c>
      <c r="AU243" s="133">
        <f t="shared" si="696"/>
        <v>0</v>
      </c>
      <c r="AV243" s="133">
        <f t="shared" si="696"/>
        <v>0</v>
      </c>
      <c r="AW243" s="133">
        <f t="shared" si="696"/>
        <v>0</v>
      </c>
      <c r="AX243" s="133">
        <f t="shared" si="696"/>
        <v>0</v>
      </c>
      <c r="AY243" s="133">
        <f t="shared" si="696"/>
        <v>0</v>
      </c>
      <c r="AZ243" s="133">
        <f t="shared" si="696"/>
        <v>0</v>
      </c>
      <c r="BA243" s="133">
        <f t="shared" si="696"/>
        <v>0</v>
      </c>
      <c r="BB243" s="133">
        <f t="shared" si="696"/>
        <v>0</v>
      </c>
      <c r="BC243" s="133">
        <f t="shared" si="696"/>
        <v>0</v>
      </c>
      <c r="BD243" s="133">
        <f t="shared" si="696"/>
        <v>0</v>
      </c>
      <c r="BE243" s="133">
        <f t="shared" si="696"/>
        <v>0</v>
      </c>
      <c r="BF243" s="133">
        <f t="shared" si="696"/>
        <v>0</v>
      </c>
      <c r="BG243" s="133">
        <f t="shared" si="696"/>
        <v>0</v>
      </c>
      <c r="BH243" s="133">
        <f t="shared" si="696"/>
        <v>0</v>
      </c>
      <c r="BI243" s="133">
        <f t="shared" si="696"/>
        <v>0</v>
      </c>
      <c r="BJ243" s="133">
        <f t="shared" si="696"/>
        <v>0</v>
      </c>
      <c r="BK243" s="133">
        <f t="shared" si="696"/>
        <v>0</v>
      </c>
      <c r="BL243" s="133">
        <f t="shared" si="696"/>
        <v>0</v>
      </c>
      <c r="BM243" s="133">
        <f t="shared" si="696"/>
        <v>0</v>
      </c>
      <c r="BN243" s="133">
        <f t="shared" si="696"/>
        <v>0</v>
      </c>
      <c r="BO243" s="133">
        <f t="shared" si="696"/>
        <v>0</v>
      </c>
      <c r="BP243" s="133">
        <f t="shared" si="696"/>
        <v>0</v>
      </c>
      <c r="BQ243" s="133">
        <f t="shared" si="696"/>
        <v>0</v>
      </c>
      <c r="BR243" s="133">
        <f t="shared" si="696"/>
        <v>0</v>
      </c>
      <c r="BS243" s="133">
        <f t="shared" si="696"/>
        <v>0</v>
      </c>
      <c r="BT243" s="133">
        <f t="shared" si="696"/>
        <v>0</v>
      </c>
      <c r="BU243" s="133">
        <f t="shared" si="696"/>
        <v>0</v>
      </c>
      <c r="BV243" s="133">
        <f t="shared" si="696"/>
        <v>0</v>
      </c>
      <c r="BW243" s="133">
        <f t="shared" si="696"/>
        <v>0</v>
      </c>
      <c r="BX243" s="133">
        <f t="shared" si="696"/>
        <v>0</v>
      </c>
      <c r="BY243" s="194">
        <f t="shared" si="696"/>
        <v>0</v>
      </c>
      <c r="BZ243" s="133">
        <f t="shared" ref="BZ243:CN243" si="697">SUM(BZ244:BZ262)</f>
        <v>0</v>
      </c>
      <c r="CA243" s="133">
        <f t="shared" si="697"/>
        <v>0</v>
      </c>
      <c r="CB243" s="133">
        <f t="shared" si="697"/>
        <v>0</v>
      </c>
      <c r="CC243" s="133">
        <f t="shared" si="697"/>
        <v>0</v>
      </c>
      <c r="CD243" s="133">
        <f t="shared" si="697"/>
        <v>0</v>
      </c>
      <c r="CE243" s="133">
        <f t="shared" si="697"/>
        <v>0</v>
      </c>
      <c r="CF243" s="133">
        <f t="shared" si="697"/>
        <v>0</v>
      </c>
      <c r="CG243" s="133">
        <f t="shared" si="697"/>
        <v>0</v>
      </c>
      <c r="CH243" s="133">
        <f t="shared" si="697"/>
        <v>0</v>
      </c>
      <c r="CI243" s="133">
        <f t="shared" si="697"/>
        <v>0</v>
      </c>
      <c r="CJ243" s="133">
        <f t="shared" si="697"/>
        <v>0</v>
      </c>
      <c r="CK243" s="133">
        <f t="shared" si="697"/>
        <v>0</v>
      </c>
      <c r="CL243" s="133">
        <f t="shared" si="697"/>
        <v>0</v>
      </c>
      <c r="CM243" s="133">
        <f>SUM(CM244:CM262)</f>
        <v>823</v>
      </c>
      <c r="CN243" s="133">
        <f t="shared" si="697"/>
        <v>40964136.443999991</v>
      </c>
      <c r="CO243" s="133">
        <v>2890</v>
      </c>
      <c r="CP243" s="134">
        <v>115774390.11599997</v>
      </c>
      <c r="CQ243" s="117">
        <v>3713</v>
      </c>
      <c r="CR243" s="117">
        <v>156738526.55999997</v>
      </c>
      <c r="CS243" s="3"/>
    </row>
    <row r="244" spans="1:97" s="3" customFormat="1" ht="45" customHeight="1" x14ac:dyDescent="0.25">
      <c r="A244" s="121"/>
      <c r="B244" s="121">
        <v>198</v>
      </c>
      <c r="C244" s="122" t="s">
        <v>534</v>
      </c>
      <c r="D244" s="158" t="s">
        <v>535</v>
      </c>
      <c r="E244" s="84">
        <v>17622</v>
      </c>
      <c r="F244" s="180">
        <v>1.98</v>
      </c>
      <c r="G244" s="86"/>
      <c r="H244" s="87">
        <v>1</v>
      </c>
      <c r="I244" s="88">
        <v>1.4</v>
      </c>
      <c r="J244" s="88">
        <v>1.68</v>
      </c>
      <c r="K244" s="88">
        <v>2.23</v>
      </c>
      <c r="L244" s="89">
        <v>2.57</v>
      </c>
      <c r="M244" s="90">
        <v>5</v>
      </c>
      <c r="N244" s="71">
        <f t="shared" ref="N244:N259" si="698">SUM(M244*$E244*$F244*$H244*$I244*$N$9)</f>
        <v>244240.91999999995</v>
      </c>
      <c r="O244" s="91"/>
      <c r="P244" s="71">
        <f t="shared" ref="P244:P262" si="699">SUM(O244*$E244*$F244*$H244*$I244*$P$9)</f>
        <v>0</v>
      </c>
      <c r="Q244" s="71"/>
      <c r="R244" s="71">
        <f t="shared" ref="R244:R262" si="700">SUM(Q244*$E244*$F244*$H244*$I244*$R$9)</f>
        <v>0</v>
      </c>
      <c r="S244" s="91"/>
      <c r="T244" s="71">
        <f t="shared" ref="T244:T259" si="701">SUM(S244*$E244*$F244*$H244*$I244*$T$9)</f>
        <v>0</v>
      </c>
      <c r="U244" s="91"/>
      <c r="V244" s="71">
        <f t="shared" ref="V244:V262" si="702">SUM(U244*$E244*$F244*$H244*$I244*$V$9)</f>
        <v>0</v>
      </c>
      <c r="W244" s="91"/>
      <c r="X244" s="71"/>
      <c r="Y244" s="91"/>
      <c r="Z244" s="71">
        <f t="shared" ref="Z244:Z259" si="703">SUM(Y244*$E244*$F244*$H244*$I244*$Z$9)</f>
        <v>0</v>
      </c>
      <c r="AA244" s="71">
        <v>0</v>
      </c>
      <c r="AB244" s="71">
        <f t="shared" ref="AB244:AB262" si="704">SUM(AA244*$E244*$F244*$H244*$I244*$AB$9)</f>
        <v>0</v>
      </c>
      <c r="AC244" s="71">
        <v>0</v>
      </c>
      <c r="AD244" s="71">
        <f t="shared" ref="AD244:AD262" si="705">SUM(AC244*$E244*$F244*$H244*$J244*$AD$9)</f>
        <v>0</v>
      </c>
      <c r="AE244" s="71"/>
      <c r="AF244" s="71">
        <f t="shared" ref="AF244:AF262" si="706">SUM(AE244*$E244*$F244*$H244*$J244*$AF$9)</f>
        <v>0</v>
      </c>
      <c r="AG244" s="71"/>
      <c r="AH244" s="71">
        <f t="shared" ref="AH244:AH259" si="707">SUM(AG244*$E244*$F244*$H244*$I244*$AH$9)</f>
        <v>0</v>
      </c>
      <c r="AI244" s="91"/>
      <c r="AJ244" s="71">
        <f t="shared" ref="AJ244:AJ259" si="708">SUM(AI244*$E244*$F244*$H244*$I244*$AJ$9)</f>
        <v>0</v>
      </c>
      <c r="AK244" s="91"/>
      <c r="AL244" s="71"/>
      <c r="AM244" s="71">
        <v>5</v>
      </c>
      <c r="AN244" s="71">
        <f t="shared" ref="AN244:AN262" si="709">SUM(AM244*$E244*$F244*$H244*$I244*$AN$9)</f>
        <v>244240.91999999995</v>
      </c>
      <c r="AO244" s="91"/>
      <c r="AP244" s="71">
        <f t="shared" ref="AP244:AP259" si="710">SUM(AO244*$E244*$F244*$H244*$I244*$AP$9)</f>
        <v>0</v>
      </c>
      <c r="AQ244" s="71"/>
      <c r="AR244" s="71">
        <f t="shared" ref="AR244:AR259" si="711">SUM(AQ244*$E244*$F244*$H244*$I244*$AR$9)</f>
        <v>0</v>
      </c>
      <c r="AS244" s="91"/>
      <c r="AT244" s="71">
        <f t="shared" ref="AT244:AT259" si="712">SUM(AS244*$E244*$F244*$H244*$I244*$AT$9)</f>
        <v>0</v>
      </c>
      <c r="AU244" s="91"/>
      <c r="AV244" s="71">
        <f t="shared" ref="AV244:AV259" si="713">SUM(AU244*$E244*$F244*$H244*$I244*$AV$9)</f>
        <v>0</v>
      </c>
      <c r="AW244" s="91"/>
      <c r="AX244" s="71">
        <f t="shared" ref="AX244:AX259" si="714">SUM(AW244*$E244*$F244*$H244*$I244*$AX$9)</f>
        <v>0</v>
      </c>
      <c r="AY244" s="91"/>
      <c r="AZ244" s="71">
        <f t="shared" ref="AZ244:AZ259" si="715">SUM(AY244*$E244*$F244*$H244*$I244*$AZ$9)</f>
        <v>0</v>
      </c>
      <c r="BA244" s="71"/>
      <c r="BB244" s="71">
        <f t="shared" ref="BB244:BB259" si="716">SUM(BA244*$E244*$F244*$H244*$J244*$BB$9)</f>
        <v>0</v>
      </c>
      <c r="BC244" s="138"/>
      <c r="BD244" s="71">
        <f t="shared" ref="BD244:BD262" si="717">SUM(BC244*$E244*$F244*$H244*$J244*$BD$9)</f>
        <v>0</v>
      </c>
      <c r="BE244" s="71"/>
      <c r="BF244" s="71">
        <f t="shared" ref="BF244:BF259" si="718">SUM(BE244*$E244*$F244*$H244*$J244*$BF$9)</f>
        <v>0</v>
      </c>
      <c r="BG244" s="91"/>
      <c r="BH244" s="71">
        <f t="shared" ref="BH244:BH259" si="719">SUM(BG244*$E244*$F244*$H244*$J244*$BH$9)</f>
        <v>0</v>
      </c>
      <c r="BI244" s="91"/>
      <c r="BJ244" s="71">
        <f t="shared" ref="BJ244:BJ259" si="720">SUM(BI244*$E244*$F244*$H244*$J244*$BJ$9)</f>
        <v>0</v>
      </c>
      <c r="BK244" s="92"/>
      <c r="BL244" s="71"/>
      <c r="BM244" s="91"/>
      <c r="BN244" s="71">
        <f t="shared" ref="BN244:BN259" si="721">SUM(BM244*$E244*$F244*$H244*$J244*$BN$9)</f>
        <v>0</v>
      </c>
      <c r="BO244" s="91"/>
      <c r="BP244" s="71">
        <f t="shared" ref="BP244:BP259" si="722">SUM(BO244*$E244*$F244*$H244*$J244*$BP$9)</f>
        <v>0</v>
      </c>
      <c r="BQ244" s="71"/>
      <c r="BR244" s="71">
        <f t="shared" ref="BR244:BR259" si="723">SUM(BQ244*$E244*$F244*$H244*$J244*$BR$9)</f>
        <v>0</v>
      </c>
      <c r="BS244" s="91"/>
      <c r="BT244" s="71">
        <f t="shared" ref="BT244:BT259" si="724">SUM(BS244*$E244*$F244*$H244*$J244*$BT$9)</f>
        <v>0</v>
      </c>
      <c r="BU244" s="91"/>
      <c r="BV244" s="71">
        <f t="shared" ref="BV244:BV259" si="725">SUM(BU244*$E244*$F244*$H244*$J244*$BV$9)</f>
        <v>0</v>
      </c>
      <c r="BW244" s="91"/>
      <c r="BX244" s="71">
        <f t="shared" ref="BX244:BX259" si="726">(BW244*$E244*$F244*$H244*$J244*BX$9)</f>
        <v>0</v>
      </c>
      <c r="BY244" s="73"/>
      <c r="BZ244" s="71">
        <f t="shared" ref="BZ244:BZ259" si="727">(BY244*$E244*$F244*$H244*$J244*BZ$9)</f>
        <v>0</v>
      </c>
      <c r="CA244" s="91"/>
      <c r="CB244" s="71">
        <f t="shared" ref="CB244:CB258" si="728">(CA244*$E244*$F244*$H244*$K244*CB$9)</f>
        <v>0</v>
      </c>
      <c r="CC244" s="91"/>
      <c r="CD244" s="71">
        <f t="shared" ref="CD244:CD259" si="729">(CC244*$E244*$F244*$H244*$L244*CD$9)</f>
        <v>0</v>
      </c>
      <c r="CE244" s="71"/>
      <c r="CF244" s="71">
        <f t="shared" ref="CF244:CF259" si="730">(CE244*$E244*$F244*$H244*$J244*CF$9)</f>
        <v>0</v>
      </c>
      <c r="CG244" s="94"/>
      <c r="CH244" s="71">
        <f t="shared" ref="CH244:CH259" si="731">(CG244*$E244*$F244*$H244*$I244*CH$9)</f>
        <v>0</v>
      </c>
      <c r="CI244" s="94"/>
      <c r="CJ244" s="94"/>
      <c r="CK244" s="94"/>
      <c r="CL244" s="94"/>
      <c r="CM244" s="95">
        <f t="shared" ref="CM244:CN262" si="732">SUM(O244+M244+Q244+S244+Y244+W244+U244+AC244+AA244+AE244+BA244+BE244+AG244+AO244+AQ244+BO244+BQ244+BM244+BS244+BU244+BI244+AI244+AK244+AM244+BC244+BG244+AS244+AU244+AW244+AY244+BK244+BW244+BY244+CA244+CC244+CE244+CK244+CG244)</f>
        <v>10</v>
      </c>
      <c r="CN244" s="95">
        <f t="shared" si="732"/>
        <v>488481.83999999991</v>
      </c>
      <c r="CO244" s="71">
        <v>377</v>
      </c>
      <c r="CP244" s="72">
        <v>18660006.287999999</v>
      </c>
      <c r="CQ244" s="96">
        <v>387</v>
      </c>
      <c r="CR244" s="96">
        <v>19148488.127999999</v>
      </c>
    </row>
    <row r="245" spans="1:97" s="3" customFormat="1" ht="45" customHeight="1" x14ac:dyDescent="0.25">
      <c r="A245" s="121"/>
      <c r="B245" s="121">
        <v>199</v>
      </c>
      <c r="C245" s="122" t="s">
        <v>536</v>
      </c>
      <c r="D245" s="158" t="s">
        <v>537</v>
      </c>
      <c r="E245" s="84">
        <v>17622</v>
      </c>
      <c r="F245" s="180">
        <v>2.31</v>
      </c>
      <c r="G245" s="86"/>
      <c r="H245" s="87">
        <v>1</v>
      </c>
      <c r="I245" s="88">
        <v>1.4</v>
      </c>
      <c r="J245" s="88">
        <v>1.68</v>
      </c>
      <c r="K245" s="88">
        <v>2.23</v>
      </c>
      <c r="L245" s="89">
        <v>2.57</v>
      </c>
      <c r="M245" s="90">
        <v>18</v>
      </c>
      <c r="N245" s="71">
        <f t="shared" si="698"/>
        <v>1025811.8639999999</v>
      </c>
      <c r="O245" s="91"/>
      <c r="P245" s="71">
        <f t="shared" si="699"/>
        <v>0</v>
      </c>
      <c r="Q245" s="71"/>
      <c r="R245" s="71">
        <f t="shared" si="700"/>
        <v>0</v>
      </c>
      <c r="S245" s="91"/>
      <c r="T245" s="71">
        <f t="shared" si="701"/>
        <v>0</v>
      </c>
      <c r="U245" s="91"/>
      <c r="V245" s="71">
        <f t="shared" si="702"/>
        <v>0</v>
      </c>
      <c r="W245" s="91"/>
      <c r="X245" s="71"/>
      <c r="Y245" s="91">
        <v>0</v>
      </c>
      <c r="Z245" s="71">
        <f t="shared" si="703"/>
        <v>0</v>
      </c>
      <c r="AA245" s="71">
        <v>0</v>
      </c>
      <c r="AB245" s="71">
        <f t="shared" si="704"/>
        <v>0</v>
      </c>
      <c r="AC245" s="71">
        <v>0</v>
      </c>
      <c r="AD245" s="71">
        <f t="shared" si="705"/>
        <v>0</v>
      </c>
      <c r="AE245" s="71"/>
      <c r="AF245" s="71">
        <f t="shared" si="706"/>
        <v>0</v>
      </c>
      <c r="AG245" s="71"/>
      <c r="AH245" s="71">
        <f t="shared" si="707"/>
        <v>0</v>
      </c>
      <c r="AI245" s="91"/>
      <c r="AJ245" s="71">
        <f t="shared" si="708"/>
        <v>0</v>
      </c>
      <c r="AK245" s="91"/>
      <c r="AL245" s="71"/>
      <c r="AM245" s="71">
        <v>5</v>
      </c>
      <c r="AN245" s="71">
        <f t="shared" si="709"/>
        <v>284947.74</v>
      </c>
      <c r="AO245" s="91"/>
      <c r="AP245" s="71">
        <f t="shared" si="710"/>
        <v>0</v>
      </c>
      <c r="AQ245" s="71"/>
      <c r="AR245" s="71">
        <f t="shared" si="711"/>
        <v>0</v>
      </c>
      <c r="AS245" s="91"/>
      <c r="AT245" s="71">
        <f t="shared" si="712"/>
        <v>0</v>
      </c>
      <c r="AU245" s="91"/>
      <c r="AV245" s="71">
        <f t="shared" si="713"/>
        <v>0</v>
      </c>
      <c r="AW245" s="91"/>
      <c r="AX245" s="71">
        <f t="shared" si="714"/>
        <v>0</v>
      </c>
      <c r="AY245" s="91"/>
      <c r="AZ245" s="71">
        <f t="shared" si="715"/>
        <v>0</v>
      </c>
      <c r="BA245" s="71"/>
      <c r="BB245" s="71">
        <f t="shared" si="716"/>
        <v>0</v>
      </c>
      <c r="BC245" s="138"/>
      <c r="BD245" s="71">
        <f t="shared" si="717"/>
        <v>0</v>
      </c>
      <c r="BE245" s="71"/>
      <c r="BF245" s="71">
        <f t="shared" si="718"/>
        <v>0</v>
      </c>
      <c r="BG245" s="91"/>
      <c r="BH245" s="71">
        <f t="shared" si="719"/>
        <v>0</v>
      </c>
      <c r="BI245" s="91"/>
      <c r="BJ245" s="71">
        <f t="shared" si="720"/>
        <v>0</v>
      </c>
      <c r="BK245" s="92"/>
      <c r="BL245" s="71"/>
      <c r="BM245" s="91"/>
      <c r="BN245" s="71">
        <f t="shared" si="721"/>
        <v>0</v>
      </c>
      <c r="BO245" s="91"/>
      <c r="BP245" s="71">
        <f t="shared" si="722"/>
        <v>0</v>
      </c>
      <c r="BQ245" s="71"/>
      <c r="BR245" s="71">
        <f t="shared" si="723"/>
        <v>0</v>
      </c>
      <c r="BS245" s="91"/>
      <c r="BT245" s="71">
        <f t="shared" si="724"/>
        <v>0</v>
      </c>
      <c r="BU245" s="91"/>
      <c r="BV245" s="71">
        <f t="shared" si="725"/>
        <v>0</v>
      </c>
      <c r="BW245" s="91"/>
      <c r="BX245" s="71">
        <f t="shared" si="726"/>
        <v>0</v>
      </c>
      <c r="BY245" s="128"/>
      <c r="BZ245" s="71">
        <f t="shared" si="727"/>
        <v>0</v>
      </c>
      <c r="CA245" s="91"/>
      <c r="CB245" s="71">
        <f t="shared" si="728"/>
        <v>0</v>
      </c>
      <c r="CC245" s="91"/>
      <c r="CD245" s="71">
        <f t="shared" si="729"/>
        <v>0</v>
      </c>
      <c r="CE245" s="71"/>
      <c r="CF245" s="71">
        <f t="shared" si="730"/>
        <v>0</v>
      </c>
      <c r="CG245" s="94"/>
      <c r="CH245" s="71">
        <f t="shared" si="731"/>
        <v>0</v>
      </c>
      <c r="CI245" s="94"/>
      <c r="CJ245" s="94"/>
      <c r="CK245" s="94"/>
      <c r="CL245" s="94"/>
      <c r="CM245" s="95">
        <f t="shared" si="732"/>
        <v>23</v>
      </c>
      <c r="CN245" s="95">
        <f t="shared" si="732"/>
        <v>1310759.6039999998</v>
      </c>
      <c r="CO245" s="71">
        <v>172</v>
      </c>
      <c r="CP245" s="72">
        <v>9859191.8040000014</v>
      </c>
      <c r="CQ245" s="96">
        <v>195</v>
      </c>
      <c r="CR245" s="96">
        <v>11169951.408000002</v>
      </c>
    </row>
    <row r="246" spans="1:97" s="3" customFormat="1" ht="60" customHeight="1" x14ac:dyDescent="0.25">
      <c r="A246" s="121"/>
      <c r="B246" s="121">
        <v>200</v>
      </c>
      <c r="C246" s="122" t="s">
        <v>538</v>
      </c>
      <c r="D246" s="158" t="s">
        <v>539</v>
      </c>
      <c r="E246" s="84">
        <v>17622</v>
      </c>
      <c r="F246" s="85">
        <v>1.52</v>
      </c>
      <c r="G246" s="86"/>
      <c r="H246" s="87">
        <v>1</v>
      </c>
      <c r="I246" s="88">
        <v>1.4</v>
      </c>
      <c r="J246" s="88">
        <v>1.68</v>
      </c>
      <c r="K246" s="88">
        <v>2.23</v>
      </c>
      <c r="L246" s="89">
        <v>2.57</v>
      </c>
      <c r="M246" s="90">
        <v>0</v>
      </c>
      <c r="N246" s="71">
        <f t="shared" si="698"/>
        <v>0</v>
      </c>
      <c r="O246" s="91"/>
      <c r="P246" s="71">
        <f t="shared" si="699"/>
        <v>0</v>
      </c>
      <c r="Q246" s="71"/>
      <c r="R246" s="71">
        <f t="shared" si="700"/>
        <v>0</v>
      </c>
      <c r="S246" s="91"/>
      <c r="T246" s="71">
        <f t="shared" si="701"/>
        <v>0</v>
      </c>
      <c r="U246" s="91"/>
      <c r="V246" s="71">
        <f t="shared" si="702"/>
        <v>0</v>
      </c>
      <c r="W246" s="91"/>
      <c r="X246" s="71"/>
      <c r="Y246" s="91">
        <v>0</v>
      </c>
      <c r="Z246" s="71">
        <f t="shared" si="703"/>
        <v>0</v>
      </c>
      <c r="AA246" s="71">
        <v>0</v>
      </c>
      <c r="AB246" s="71">
        <f t="shared" si="704"/>
        <v>0</v>
      </c>
      <c r="AC246" s="71">
        <v>0</v>
      </c>
      <c r="AD246" s="71">
        <f t="shared" si="705"/>
        <v>0</v>
      </c>
      <c r="AE246" s="71"/>
      <c r="AF246" s="71">
        <f t="shared" si="706"/>
        <v>0</v>
      </c>
      <c r="AG246" s="71"/>
      <c r="AH246" s="71">
        <f t="shared" si="707"/>
        <v>0</v>
      </c>
      <c r="AI246" s="91"/>
      <c r="AJ246" s="71">
        <f t="shared" si="708"/>
        <v>0</v>
      </c>
      <c r="AK246" s="91"/>
      <c r="AL246" s="71"/>
      <c r="AM246" s="71">
        <v>30</v>
      </c>
      <c r="AN246" s="71">
        <f t="shared" si="709"/>
        <v>1124988.4799999997</v>
      </c>
      <c r="AO246" s="91"/>
      <c r="AP246" s="71">
        <f t="shared" si="710"/>
        <v>0</v>
      </c>
      <c r="AQ246" s="71"/>
      <c r="AR246" s="71">
        <f t="shared" si="711"/>
        <v>0</v>
      </c>
      <c r="AS246" s="91"/>
      <c r="AT246" s="71">
        <f t="shared" si="712"/>
        <v>0</v>
      </c>
      <c r="AU246" s="91"/>
      <c r="AV246" s="71">
        <f t="shared" si="713"/>
        <v>0</v>
      </c>
      <c r="AW246" s="91"/>
      <c r="AX246" s="71">
        <f t="shared" si="714"/>
        <v>0</v>
      </c>
      <c r="AY246" s="91"/>
      <c r="AZ246" s="71">
        <f t="shared" si="715"/>
        <v>0</v>
      </c>
      <c r="BA246" s="71"/>
      <c r="BB246" s="71">
        <f t="shared" si="716"/>
        <v>0</v>
      </c>
      <c r="BC246" s="138"/>
      <c r="BD246" s="71">
        <f t="shared" si="717"/>
        <v>0</v>
      </c>
      <c r="BE246" s="71"/>
      <c r="BF246" s="71">
        <f t="shared" si="718"/>
        <v>0</v>
      </c>
      <c r="BG246" s="91"/>
      <c r="BH246" s="71">
        <f t="shared" si="719"/>
        <v>0</v>
      </c>
      <c r="BI246" s="91"/>
      <c r="BJ246" s="71">
        <f t="shared" si="720"/>
        <v>0</v>
      </c>
      <c r="BK246" s="92"/>
      <c r="BL246" s="71"/>
      <c r="BM246" s="91"/>
      <c r="BN246" s="71">
        <f t="shared" si="721"/>
        <v>0</v>
      </c>
      <c r="BO246" s="91"/>
      <c r="BP246" s="71">
        <f t="shared" si="722"/>
        <v>0</v>
      </c>
      <c r="BQ246" s="71"/>
      <c r="BR246" s="71">
        <f t="shared" si="723"/>
        <v>0</v>
      </c>
      <c r="BS246" s="91"/>
      <c r="BT246" s="71">
        <f t="shared" si="724"/>
        <v>0</v>
      </c>
      <c r="BU246" s="91"/>
      <c r="BV246" s="71">
        <f t="shared" si="725"/>
        <v>0</v>
      </c>
      <c r="BW246" s="91"/>
      <c r="BX246" s="71">
        <f t="shared" si="726"/>
        <v>0</v>
      </c>
      <c r="BY246" s="128"/>
      <c r="BZ246" s="71">
        <f t="shared" si="727"/>
        <v>0</v>
      </c>
      <c r="CA246" s="91"/>
      <c r="CB246" s="71">
        <f t="shared" si="728"/>
        <v>0</v>
      </c>
      <c r="CC246" s="91"/>
      <c r="CD246" s="71">
        <f t="shared" si="729"/>
        <v>0</v>
      </c>
      <c r="CE246" s="71"/>
      <c r="CF246" s="71">
        <f t="shared" si="730"/>
        <v>0</v>
      </c>
      <c r="CG246" s="94"/>
      <c r="CH246" s="71">
        <f t="shared" si="731"/>
        <v>0</v>
      </c>
      <c r="CI246" s="94"/>
      <c r="CJ246" s="94"/>
      <c r="CK246" s="94"/>
      <c r="CL246" s="94"/>
      <c r="CM246" s="95">
        <f t="shared" si="732"/>
        <v>30</v>
      </c>
      <c r="CN246" s="95">
        <f t="shared" si="732"/>
        <v>1124988.4799999997</v>
      </c>
      <c r="CO246" s="71">
        <v>1267</v>
      </c>
      <c r="CP246" s="72">
        <v>47512013.471999988</v>
      </c>
      <c r="CQ246" s="96">
        <v>1297</v>
      </c>
      <c r="CR246" s="96">
        <v>48637001.951999985</v>
      </c>
    </row>
    <row r="247" spans="1:97" s="3" customFormat="1" ht="60" customHeight="1" x14ac:dyDescent="0.25">
      <c r="A247" s="121"/>
      <c r="B247" s="121">
        <v>201</v>
      </c>
      <c r="C247" s="122" t="s">
        <v>540</v>
      </c>
      <c r="D247" s="158" t="s">
        <v>541</v>
      </c>
      <c r="E247" s="84">
        <v>17622</v>
      </c>
      <c r="F247" s="85">
        <v>1.82</v>
      </c>
      <c r="G247" s="86"/>
      <c r="H247" s="87">
        <v>1</v>
      </c>
      <c r="I247" s="88">
        <v>1.4</v>
      </c>
      <c r="J247" s="88">
        <v>1.68</v>
      </c>
      <c r="K247" s="88">
        <v>2.23</v>
      </c>
      <c r="L247" s="89">
        <v>2.57</v>
      </c>
      <c r="M247" s="90">
        <v>0</v>
      </c>
      <c r="N247" s="71">
        <f t="shared" si="698"/>
        <v>0</v>
      </c>
      <c r="O247" s="91"/>
      <c r="P247" s="71">
        <f t="shared" si="699"/>
        <v>0</v>
      </c>
      <c r="Q247" s="71"/>
      <c r="R247" s="71">
        <f t="shared" si="700"/>
        <v>0</v>
      </c>
      <c r="S247" s="91"/>
      <c r="T247" s="71">
        <f t="shared" si="701"/>
        <v>0</v>
      </c>
      <c r="U247" s="91"/>
      <c r="V247" s="71">
        <f t="shared" si="702"/>
        <v>0</v>
      </c>
      <c r="W247" s="91"/>
      <c r="X247" s="71"/>
      <c r="Y247" s="91">
        <v>0</v>
      </c>
      <c r="Z247" s="71">
        <f t="shared" si="703"/>
        <v>0</v>
      </c>
      <c r="AA247" s="71">
        <v>0</v>
      </c>
      <c r="AB247" s="71">
        <f t="shared" si="704"/>
        <v>0</v>
      </c>
      <c r="AC247" s="71">
        <v>0</v>
      </c>
      <c r="AD247" s="71">
        <f t="shared" si="705"/>
        <v>0</v>
      </c>
      <c r="AE247" s="71"/>
      <c r="AF247" s="71">
        <f t="shared" si="706"/>
        <v>0</v>
      </c>
      <c r="AG247" s="71"/>
      <c r="AH247" s="71">
        <f t="shared" si="707"/>
        <v>0</v>
      </c>
      <c r="AI247" s="91"/>
      <c r="AJ247" s="71">
        <f t="shared" si="708"/>
        <v>0</v>
      </c>
      <c r="AK247" s="91"/>
      <c r="AL247" s="71"/>
      <c r="AM247" s="71">
        <v>40</v>
      </c>
      <c r="AN247" s="71">
        <f t="shared" si="709"/>
        <v>1796034.24</v>
      </c>
      <c r="AO247" s="91"/>
      <c r="AP247" s="71">
        <f t="shared" si="710"/>
        <v>0</v>
      </c>
      <c r="AQ247" s="71"/>
      <c r="AR247" s="71">
        <f t="shared" si="711"/>
        <v>0</v>
      </c>
      <c r="AS247" s="91"/>
      <c r="AT247" s="71">
        <f t="shared" si="712"/>
        <v>0</v>
      </c>
      <c r="AU247" s="91"/>
      <c r="AV247" s="71">
        <f t="shared" si="713"/>
        <v>0</v>
      </c>
      <c r="AW247" s="91"/>
      <c r="AX247" s="71">
        <f t="shared" si="714"/>
        <v>0</v>
      </c>
      <c r="AY247" s="91"/>
      <c r="AZ247" s="71">
        <f t="shared" si="715"/>
        <v>0</v>
      </c>
      <c r="BA247" s="71"/>
      <c r="BB247" s="71">
        <f t="shared" si="716"/>
        <v>0</v>
      </c>
      <c r="BC247" s="138"/>
      <c r="BD247" s="71">
        <f t="shared" si="717"/>
        <v>0</v>
      </c>
      <c r="BE247" s="71"/>
      <c r="BF247" s="71">
        <f t="shared" si="718"/>
        <v>0</v>
      </c>
      <c r="BG247" s="91"/>
      <c r="BH247" s="71">
        <f t="shared" si="719"/>
        <v>0</v>
      </c>
      <c r="BI247" s="91"/>
      <c r="BJ247" s="71">
        <f t="shared" si="720"/>
        <v>0</v>
      </c>
      <c r="BK247" s="92"/>
      <c r="BL247" s="71"/>
      <c r="BM247" s="91"/>
      <c r="BN247" s="71">
        <f t="shared" si="721"/>
        <v>0</v>
      </c>
      <c r="BO247" s="91"/>
      <c r="BP247" s="71">
        <f t="shared" si="722"/>
        <v>0</v>
      </c>
      <c r="BQ247" s="71"/>
      <c r="BR247" s="71">
        <f t="shared" si="723"/>
        <v>0</v>
      </c>
      <c r="BS247" s="91"/>
      <c r="BT247" s="71">
        <f t="shared" si="724"/>
        <v>0</v>
      </c>
      <c r="BU247" s="91"/>
      <c r="BV247" s="71">
        <f t="shared" si="725"/>
        <v>0</v>
      </c>
      <c r="BW247" s="91"/>
      <c r="BX247" s="71">
        <f t="shared" si="726"/>
        <v>0</v>
      </c>
      <c r="BY247" s="128"/>
      <c r="BZ247" s="71">
        <f t="shared" si="727"/>
        <v>0</v>
      </c>
      <c r="CA247" s="91"/>
      <c r="CB247" s="71">
        <f t="shared" si="728"/>
        <v>0</v>
      </c>
      <c r="CC247" s="91"/>
      <c r="CD247" s="71">
        <f t="shared" si="729"/>
        <v>0</v>
      </c>
      <c r="CE247" s="71"/>
      <c r="CF247" s="71">
        <f t="shared" si="730"/>
        <v>0</v>
      </c>
      <c r="CG247" s="94"/>
      <c r="CH247" s="71">
        <f t="shared" si="731"/>
        <v>0</v>
      </c>
      <c r="CI247" s="94"/>
      <c r="CJ247" s="94"/>
      <c r="CK247" s="94"/>
      <c r="CL247" s="94"/>
      <c r="CM247" s="95">
        <f t="shared" si="732"/>
        <v>40</v>
      </c>
      <c r="CN247" s="95">
        <f t="shared" si="732"/>
        <v>1796034.24</v>
      </c>
      <c r="CO247" s="71">
        <v>586</v>
      </c>
      <c r="CP247" s="72">
        <v>26311901.615999997</v>
      </c>
      <c r="CQ247" s="96">
        <v>626</v>
      </c>
      <c r="CR247" s="96">
        <v>28107935.855999995</v>
      </c>
    </row>
    <row r="248" spans="1:97" s="3" customFormat="1" ht="30" customHeight="1" x14ac:dyDescent="0.25">
      <c r="A248" s="121"/>
      <c r="B248" s="121">
        <v>202</v>
      </c>
      <c r="C248" s="122" t="s">
        <v>542</v>
      </c>
      <c r="D248" s="158" t="s">
        <v>543</v>
      </c>
      <c r="E248" s="84">
        <v>17622</v>
      </c>
      <c r="F248" s="85">
        <v>1.39</v>
      </c>
      <c r="G248" s="86"/>
      <c r="H248" s="87">
        <v>1</v>
      </c>
      <c r="I248" s="88">
        <v>1.4</v>
      </c>
      <c r="J248" s="88">
        <v>1.68</v>
      </c>
      <c r="K248" s="88">
        <v>2.23</v>
      </c>
      <c r="L248" s="89">
        <v>2.57</v>
      </c>
      <c r="M248" s="90">
        <v>0</v>
      </c>
      <c r="N248" s="71">
        <f t="shared" si="698"/>
        <v>0</v>
      </c>
      <c r="O248" s="91"/>
      <c r="P248" s="71">
        <f t="shared" si="699"/>
        <v>0</v>
      </c>
      <c r="Q248" s="71"/>
      <c r="R248" s="71">
        <f t="shared" si="700"/>
        <v>0</v>
      </c>
      <c r="S248" s="91"/>
      <c r="T248" s="71">
        <f t="shared" si="701"/>
        <v>0</v>
      </c>
      <c r="U248" s="91"/>
      <c r="V248" s="71">
        <f t="shared" si="702"/>
        <v>0</v>
      </c>
      <c r="W248" s="91"/>
      <c r="X248" s="71"/>
      <c r="Y248" s="91"/>
      <c r="Z248" s="71">
        <f t="shared" si="703"/>
        <v>0</v>
      </c>
      <c r="AA248" s="71">
        <v>0</v>
      </c>
      <c r="AB248" s="71">
        <f t="shared" si="704"/>
        <v>0</v>
      </c>
      <c r="AC248" s="71">
        <v>0</v>
      </c>
      <c r="AD248" s="71">
        <f t="shared" si="705"/>
        <v>0</v>
      </c>
      <c r="AE248" s="71"/>
      <c r="AF248" s="71">
        <f t="shared" si="706"/>
        <v>0</v>
      </c>
      <c r="AG248" s="71"/>
      <c r="AH248" s="71">
        <f t="shared" si="707"/>
        <v>0</v>
      </c>
      <c r="AI248" s="91"/>
      <c r="AJ248" s="71">
        <f t="shared" si="708"/>
        <v>0</v>
      </c>
      <c r="AK248" s="91"/>
      <c r="AL248" s="71"/>
      <c r="AM248" s="71">
        <v>5</v>
      </c>
      <c r="AN248" s="71">
        <f t="shared" si="709"/>
        <v>171462.05999999997</v>
      </c>
      <c r="AO248" s="91"/>
      <c r="AP248" s="71">
        <f t="shared" si="710"/>
        <v>0</v>
      </c>
      <c r="AQ248" s="71"/>
      <c r="AR248" s="71">
        <f t="shared" si="711"/>
        <v>0</v>
      </c>
      <c r="AS248" s="91"/>
      <c r="AT248" s="71">
        <f t="shared" si="712"/>
        <v>0</v>
      </c>
      <c r="AU248" s="91"/>
      <c r="AV248" s="71">
        <f t="shared" si="713"/>
        <v>0</v>
      </c>
      <c r="AW248" s="91"/>
      <c r="AX248" s="71">
        <f t="shared" si="714"/>
        <v>0</v>
      </c>
      <c r="AY248" s="91"/>
      <c r="AZ248" s="71">
        <f t="shared" si="715"/>
        <v>0</v>
      </c>
      <c r="BA248" s="71"/>
      <c r="BB248" s="71">
        <f t="shared" si="716"/>
        <v>0</v>
      </c>
      <c r="BC248" s="138"/>
      <c r="BD248" s="71">
        <f t="shared" si="717"/>
        <v>0</v>
      </c>
      <c r="BE248" s="71"/>
      <c r="BF248" s="71">
        <f t="shared" si="718"/>
        <v>0</v>
      </c>
      <c r="BG248" s="91"/>
      <c r="BH248" s="71">
        <f t="shared" si="719"/>
        <v>0</v>
      </c>
      <c r="BI248" s="91"/>
      <c r="BJ248" s="71">
        <f t="shared" si="720"/>
        <v>0</v>
      </c>
      <c r="BK248" s="92"/>
      <c r="BL248" s="71"/>
      <c r="BM248" s="91"/>
      <c r="BN248" s="71">
        <f t="shared" si="721"/>
        <v>0</v>
      </c>
      <c r="BO248" s="91"/>
      <c r="BP248" s="71">
        <f t="shared" si="722"/>
        <v>0</v>
      </c>
      <c r="BQ248" s="71"/>
      <c r="BR248" s="71">
        <f t="shared" si="723"/>
        <v>0</v>
      </c>
      <c r="BS248" s="91"/>
      <c r="BT248" s="71">
        <f t="shared" si="724"/>
        <v>0</v>
      </c>
      <c r="BU248" s="91"/>
      <c r="BV248" s="71">
        <f t="shared" si="725"/>
        <v>0</v>
      </c>
      <c r="BW248" s="91"/>
      <c r="BX248" s="71">
        <f t="shared" si="726"/>
        <v>0</v>
      </c>
      <c r="BY248" s="128"/>
      <c r="BZ248" s="71">
        <f t="shared" si="727"/>
        <v>0</v>
      </c>
      <c r="CA248" s="91"/>
      <c r="CB248" s="71">
        <f t="shared" si="728"/>
        <v>0</v>
      </c>
      <c r="CC248" s="91"/>
      <c r="CD248" s="71">
        <f t="shared" si="729"/>
        <v>0</v>
      </c>
      <c r="CE248" s="71"/>
      <c r="CF248" s="71">
        <f t="shared" si="730"/>
        <v>0</v>
      </c>
      <c r="CG248" s="94"/>
      <c r="CH248" s="71">
        <f t="shared" si="731"/>
        <v>0</v>
      </c>
      <c r="CI248" s="94"/>
      <c r="CJ248" s="94"/>
      <c r="CK248" s="94"/>
      <c r="CL248" s="94"/>
      <c r="CM248" s="95">
        <f t="shared" si="732"/>
        <v>5</v>
      </c>
      <c r="CN248" s="95">
        <f t="shared" si="732"/>
        <v>171462.05999999997</v>
      </c>
      <c r="CO248" s="71">
        <v>27</v>
      </c>
      <c r="CP248" s="72">
        <v>925895.12399999984</v>
      </c>
      <c r="CQ248" s="96">
        <v>32</v>
      </c>
      <c r="CR248" s="96">
        <v>1097357.1839999999</v>
      </c>
    </row>
    <row r="249" spans="1:97" s="3" customFormat="1" ht="30" customHeight="1" x14ac:dyDescent="0.25">
      <c r="A249" s="121"/>
      <c r="B249" s="121">
        <v>203</v>
      </c>
      <c r="C249" s="122" t="s">
        <v>544</v>
      </c>
      <c r="D249" s="158" t="s">
        <v>545</v>
      </c>
      <c r="E249" s="84">
        <v>17622</v>
      </c>
      <c r="F249" s="85">
        <v>1.67</v>
      </c>
      <c r="G249" s="86"/>
      <c r="H249" s="87">
        <v>1</v>
      </c>
      <c r="I249" s="88">
        <v>1.4</v>
      </c>
      <c r="J249" s="88">
        <v>1.68</v>
      </c>
      <c r="K249" s="88">
        <v>2.23</v>
      </c>
      <c r="L249" s="89">
        <v>2.57</v>
      </c>
      <c r="M249" s="90">
        <v>0</v>
      </c>
      <c r="N249" s="71">
        <f t="shared" si="698"/>
        <v>0</v>
      </c>
      <c r="O249" s="91"/>
      <c r="P249" s="71">
        <f t="shared" si="699"/>
        <v>0</v>
      </c>
      <c r="Q249" s="71"/>
      <c r="R249" s="71">
        <f t="shared" si="700"/>
        <v>0</v>
      </c>
      <c r="S249" s="91"/>
      <c r="T249" s="71">
        <f t="shared" si="701"/>
        <v>0</v>
      </c>
      <c r="U249" s="91"/>
      <c r="V249" s="71">
        <f t="shared" si="702"/>
        <v>0</v>
      </c>
      <c r="W249" s="91"/>
      <c r="X249" s="71"/>
      <c r="Y249" s="91"/>
      <c r="Z249" s="71">
        <f t="shared" si="703"/>
        <v>0</v>
      </c>
      <c r="AA249" s="71">
        <v>0</v>
      </c>
      <c r="AB249" s="71">
        <f t="shared" si="704"/>
        <v>0</v>
      </c>
      <c r="AC249" s="71">
        <v>0</v>
      </c>
      <c r="AD249" s="71">
        <f t="shared" si="705"/>
        <v>0</v>
      </c>
      <c r="AE249" s="71"/>
      <c r="AF249" s="71">
        <f t="shared" si="706"/>
        <v>0</v>
      </c>
      <c r="AG249" s="71"/>
      <c r="AH249" s="71">
        <f t="shared" si="707"/>
        <v>0</v>
      </c>
      <c r="AI249" s="91"/>
      <c r="AJ249" s="71">
        <f t="shared" si="708"/>
        <v>0</v>
      </c>
      <c r="AK249" s="91"/>
      <c r="AL249" s="71"/>
      <c r="AM249" s="71">
        <v>5</v>
      </c>
      <c r="AN249" s="71">
        <f t="shared" si="709"/>
        <v>206001.17999999996</v>
      </c>
      <c r="AO249" s="91"/>
      <c r="AP249" s="71">
        <f t="shared" si="710"/>
        <v>0</v>
      </c>
      <c r="AQ249" s="71"/>
      <c r="AR249" s="71">
        <f t="shared" si="711"/>
        <v>0</v>
      </c>
      <c r="AS249" s="91"/>
      <c r="AT249" s="71">
        <f t="shared" si="712"/>
        <v>0</v>
      </c>
      <c r="AU249" s="91"/>
      <c r="AV249" s="71">
        <f t="shared" si="713"/>
        <v>0</v>
      </c>
      <c r="AW249" s="91"/>
      <c r="AX249" s="71">
        <f t="shared" si="714"/>
        <v>0</v>
      </c>
      <c r="AY249" s="91"/>
      <c r="AZ249" s="71">
        <f t="shared" si="715"/>
        <v>0</v>
      </c>
      <c r="BA249" s="71"/>
      <c r="BB249" s="71">
        <f t="shared" si="716"/>
        <v>0</v>
      </c>
      <c r="BC249" s="138"/>
      <c r="BD249" s="71">
        <f t="shared" si="717"/>
        <v>0</v>
      </c>
      <c r="BE249" s="71"/>
      <c r="BF249" s="71">
        <f t="shared" si="718"/>
        <v>0</v>
      </c>
      <c r="BG249" s="91"/>
      <c r="BH249" s="71">
        <f t="shared" si="719"/>
        <v>0</v>
      </c>
      <c r="BI249" s="91"/>
      <c r="BJ249" s="71">
        <f t="shared" si="720"/>
        <v>0</v>
      </c>
      <c r="BK249" s="92"/>
      <c r="BL249" s="71"/>
      <c r="BM249" s="91"/>
      <c r="BN249" s="71">
        <f t="shared" si="721"/>
        <v>0</v>
      </c>
      <c r="BO249" s="91"/>
      <c r="BP249" s="71">
        <f t="shared" si="722"/>
        <v>0</v>
      </c>
      <c r="BQ249" s="71"/>
      <c r="BR249" s="71">
        <f t="shared" si="723"/>
        <v>0</v>
      </c>
      <c r="BS249" s="91"/>
      <c r="BT249" s="71">
        <f t="shared" si="724"/>
        <v>0</v>
      </c>
      <c r="BU249" s="91"/>
      <c r="BV249" s="71">
        <f t="shared" si="725"/>
        <v>0</v>
      </c>
      <c r="BW249" s="91"/>
      <c r="BX249" s="71">
        <f t="shared" si="726"/>
        <v>0</v>
      </c>
      <c r="BY249" s="128"/>
      <c r="BZ249" s="71">
        <f t="shared" si="727"/>
        <v>0</v>
      </c>
      <c r="CA249" s="91"/>
      <c r="CB249" s="71">
        <f t="shared" si="728"/>
        <v>0</v>
      </c>
      <c r="CC249" s="91"/>
      <c r="CD249" s="71">
        <f t="shared" si="729"/>
        <v>0</v>
      </c>
      <c r="CE249" s="71"/>
      <c r="CF249" s="71">
        <f t="shared" si="730"/>
        <v>0</v>
      </c>
      <c r="CG249" s="94"/>
      <c r="CH249" s="71">
        <f t="shared" si="731"/>
        <v>0</v>
      </c>
      <c r="CI249" s="94"/>
      <c r="CJ249" s="94"/>
      <c r="CK249" s="94"/>
      <c r="CL249" s="94"/>
      <c r="CM249" s="95">
        <f t="shared" si="732"/>
        <v>5</v>
      </c>
      <c r="CN249" s="95">
        <f t="shared" si="732"/>
        <v>206001.17999999996</v>
      </c>
      <c r="CO249" s="71">
        <v>1</v>
      </c>
      <c r="CP249" s="72">
        <v>41200.235999999997</v>
      </c>
      <c r="CQ249" s="96">
        <v>6</v>
      </c>
      <c r="CR249" s="96">
        <v>247201.41599999997</v>
      </c>
    </row>
    <row r="250" spans="1:97" s="3" customFormat="1" ht="45" customHeight="1" x14ac:dyDescent="0.25">
      <c r="A250" s="121"/>
      <c r="B250" s="121">
        <v>204</v>
      </c>
      <c r="C250" s="122" t="s">
        <v>546</v>
      </c>
      <c r="D250" s="158" t="s">
        <v>547</v>
      </c>
      <c r="E250" s="84">
        <v>17622</v>
      </c>
      <c r="F250" s="85">
        <v>0.85</v>
      </c>
      <c r="G250" s="86"/>
      <c r="H250" s="87">
        <v>1</v>
      </c>
      <c r="I250" s="88">
        <v>1.4</v>
      </c>
      <c r="J250" s="88">
        <v>1.68</v>
      </c>
      <c r="K250" s="88">
        <v>2.23</v>
      </c>
      <c r="L250" s="89">
        <v>2.57</v>
      </c>
      <c r="M250" s="90">
        <v>0</v>
      </c>
      <c r="N250" s="71">
        <f t="shared" si="698"/>
        <v>0</v>
      </c>
      <c r="O250" s="91"/>
      <c r="P250" s="71">
        <f t="shared" si="699"/>
        <v>0</v>
      </c>
      <c r="Q250" s="71"/>
      <c r="R250" s="71">
        <f t="shared" si="700"/>
        <v>0</v>
      </c>
      <c r="S250" s="91"/>
      <c r="T250" s="71">
        <f t="shared" si="701"/>
        <v>0</v>
      </c>
      <c r="U250" s="91"/>
      <c r="V250" s="71">
        <f t="shared" si="702"/>
        <v>0</v>
      </c>
      <c r="W250" s="91"/>
      <c r="X250" s="71"/>
      <c r="Y250" s="91">
        <v>0</v>
      </c>
      <c r="Z250" s="71">
        <f t="shared" si="703"/>
        <v>0</v>
      </c>
      <c r="AA250" s="71">
        <v>0</v>
      </c>
      <c r="AB250" s="71">
        <f t="shared" si="704"/>
        <v>0</v>
      </c>
      <c r="AC250" s="71">
        <v>0</v>
      </c>
      <c r="AD250" s="71">
        <f t="shared" si="705"/>
        <v>0</v>
      </c>
      <c r="AE250" s="71"/>
      <c r="AF250" s="71">
        <f t="shared" si="706"/>
        <v>0</v>
      </c>
      <c r="AG250" s="71"/>
      <c r="AH250" s="71">
        <f t="shared" si="707"/>
        <v>0</v>
      </c>
      <c r="AI250" s="91"/>
      <c r="AJ250" s="71">
        <f t="shared" si="708"/>
        <v>0</v>
      </c>
      <c r="AK250" s="91"/>
      <c r="AL250" s="71"/>
      <c r="AM250" s="71">
        <v>140</v>
      </c>
      <c r="AN250" s="71">
        <f t="shared" si="709"/>
        <v>2935825.1999999997</v>
      </c>
      <c r="AO250" s="91"/>
      <c r="AP250" s="71">
        <f t="shared" si="710"/>
        <v>0</v>
      </c>
      <c r="AQ250" s="71"/>
      <c r="AR250" s="71">
        <f t="shared" si="711"/>
        <v>0</v>
      </c>
      <c r="AS250" s="91"/>
      <c r="AT250" s="71">
        <f t="shared" si="712"/>
        <v>0</v>
      </c>
      <c r="AU250" s="91"/>
      <c r="AV250" s="71">
        <f t="shared" si="713"/>
        <v>0</v>
      </c>
      <c r="AW250" s="91"/>
      <c r="AX250" s="71">
        <f t="shared" si="714"/>
        <v>0</v>
      </c>
      <c r="AY250" s="91"/>
      <c r="AZ250" s="71">
        <f t="shared" si="715"/>
        <v>0</v>
      </c>
      <c r="BA250" s="71"/>
      <c r="BB250" s="71">
        <f t="shared" si="716"/>
        <v>0</v>
      </c>
      <c r="BC250" s="138"/>
      <c r="BD250" s="71">
        <f t="shared" si="717"/>
        <v>0</v>
      </c>
      <c r="BE250" s="71"/>
      <c r="BF250" s="71">
        <f t="shared" si="718"/>
        <v>0</v>
      </c>
      <c r="BG250" s="91"/>
      <c r="BH250" s="71">
        <f t="shared" si="719"/>
        <v>0</v>
      </c>
      <c r="BI250" s="91"/>
      <c r="BJ250" s="71">
        <f t="shared" si="720"/>
        <v>0</v>
      </c>
      <c r="BK250" s="92"/>
      <c r="BL250" s="71"/>
      <c r="BM250" s="91"/>
      <c r="BN250" s="71">
        <f t="shared" si="721"/>
        <v>0</v>
      </c>
      <c r="BO250" s="91"/>
      <c r="BP250" s="71">
        <f t="shared" si="722"/>
        <v>0</v>
      </c>
      <c r="BQ250" s="71"/>
      <c r="BR250" s="71">
        <f t="shared" si="723"/>
        <v>0</v>
      </c>
      <c r="BS250" s="91"/>
      <c r="BT250" s="71">
        <f t="shared" si="724"/>
        <v>0</v>
      </c>
      <c r="BU250" s="91"/>
      <c r="BV250" s="71">
        <f t="shared" si="725"/>
        <v>0</v>
      </c>
      <c r="BW250" s="91"/>
      <c r="BX250" s="71">
        <f t="shared" si="726"/>
        <v>0</v>
      </c>
      <c r="BY250" s="128"/>
      <c r="BZ250" s="71">
        <f t="shared" si="727"/>
        <v>0</v>
      </c>
      <c r="CA250" s="91"/>
      <c r="CB250" s="71">
        <f t="shared" si="728"/>
        <v>0</v>
      </c>
      <c r="CC250" s="91"/>
      <c r="CD250" s="71">
        <f t="shared" si="729"/>
        <v>0</v>
      </c>
      <c r="CE250" s="71"/>
      <c r="CF250" s="71">
        <f t="shared" si="730"/>
        <v>0</v>
      </c>
      <c r="CG250" s="94"/>
      <c r="CH250" s="71">
        <f t="shared" si="731"/>
        <v>0</v>
      </c>
      <c r="CI250" s="94"/>
      <c r="CJ250" s="94"/>
      <c r="CK250" s="94"/>
      <c r="CL250" s="94"/>
      <c r="CM250" s="95">
        <f t="shared" si="732"/>
        <v>140</v>
      </c>
      <c r="CN250" s="95">
        <f t="shared" si="732"/>
        <v>2935825.1999999997</v>
      </c>
      <c r="CO250" s="71">
        <v>287</v>
      </c>
      <c r="CP250" s="72">
        <v>6060382.0199999996</v>
      </c>
      <c r="CQ250" s="96">
        <v>427</v>
      </c>
      <c r="CR250" s="96">
        <v>8996207.2199999988</v>
      </c>
    </row>
    <row r="251" spans="1:97" s="3" customFormat="1" ht="45" customHeight="1" x14ac:dyDescent="0.25">
      <c r="A251" s="121"/>
      <c r="B251" s="121">
        <v>205</v>
      </c>
      <c r="C251" s="122" t="s">
        <v>548</v>
      </c>
      <c r="D251" s="158" t="s">
        <v>549</v>
      </c>
      <c r="E251" s="84">
        <v>17622</v>
      </c>
      <c r="F251" s="85">
        <v>1.0900000000000001</v>
      </c>
      <c r="G251" s="86"/>
      <c r="H251" s="87">
        <v>1</v>
      </c>
      <c r="I251" s="88">
        <v>1.4</v>
      </c>
      <c r="J251" s="88">
        <v>1.68</v>
      </c>
      <c r="K251" s="88">
        <v>2.23</v>
      </c>
      <c r="L251" s="89">
        <v>2.57</v>
      </c>
      <c r="M251" s="90">
        <v>0</v>
      </c>
      <c r="N251" s="71">
        <f t="shared" si="698"/>
        <v>0</v>
      </c>
      <c r="O251" s="91"/>
      <c r="P251" s="71">
        <f t="shared" si="699"/>
        <v>0</v>
      </c>
      <c r="Q251" s="71"/>
      <c r="R251" s="71">
        <f t="shared" si="700"/>
        <v>0</v>
      </c>
      <c r="S251" s="91"/>
      <c r="T251" s="71">
        <f t="shared" si="701"/>
        <v>0</v>
      </c>
      <c r="U251" s="91"/>
      <c r="V251" s="71">
        <f t="shared" si="702"/>
        <v>0</v>
      </c>
      <c r="W251" s="91"/>
      <c r="X251" s="71"/>
      <c r="Y251" s="91">
        <v>0</v>
      </c>
      <c r="Z251" s="71">
        <f t="shared" si="703"/>
        <v>0</v>
      </c>
      <c r="AA251" s="71">
        <v>0</v>
      </c>
      <c r="AB251" s="71">
        <f t="shared" si="704"/>
        <v>0</v>
      </c>
      <c r="AC251" s="71">
        <v>0</v>
      </c>
      <c r="AD251" s="71">
        <f t="shared" si="705"/>
        <v>0</v>
      </c>
      <c r="AE251" s="71"/>
      <c r="AF251" s="71">
        <f t="shared" si="706"/>
        <v>0</v>
      </c>
      <c r="AG251" s="71"/>
      <c r="AH251" s="71">
        <f t="shared" si="707"/>
        <v>0</v>
      </c>
      <c r="AI251" s="91"/>
      <c r="AJ251" s="71">
        <f t="shared" si="708"/>
        <v>0</v>
      </c>
      <c r="AK251" s="91"/>
      <c r="AL251" s="71"/>
      <c r="AM251" s="71">
        <v>70</v>
      </c>
      <c r="AN251" s="71">
        <f t="shared" si="709"/>
        <v>1882382.04</v>
      </c>
      <c r="AO251" s="91"/>
      <c r="AP251" s="71">
        <f t="shared" si="710"/>
        <v>0</v>
      </c>
      <c r="AQ251" s="71"/>
      <c r="AR251" s="71">
        <f t="shared" si="711"/>
        <v>0</v>
      </c>
      <c r="AS251" s="91"/>
      <c r="AT251" s="71">
        <f t="shared" si="712"/>
        <v>0</v>
      </c>
      <c r="AU251" s="91"/>
      <c r="AV251" s="71">
        <f t="shared" si="713"/>
        <v>0</v>
      </c>
      <c r="AW251" s="91"/>
      <c r="AX251" s="71">
        <f t="shared" si="714"/>
        <v>0</v>
      </c>
      <c r="AY251" s="91"/>
      <c r="AZ251" s="71">
        <f t="shared" si="715"/>
        <v>0</v>
      </c>
      <c r="BA251" s="71"/>
      <c r="BB251" s="71">
        <f t="shared" si="716"/>
        <v>0</v>
      </c>
      <c r="BC251" s="138"/>
      <c r="BD251" s="71">
        <f t="shared" si="717"/>
        <v>0</v>
      </c>
      <c r="BE251" s="71"/>
      <c r="BF251" s="71">
        <f t="shared" si="718"/>
        <v>0</v>
      </c>
      <c r="BG251" s="91"/>
      <c r="BH251" s="71">
        <f t="shared" si="719"/>
        <v>0</v>
      </c>
      <c r="BI251" s="91"/>
      <c r="BJ251" s="71">
        <f t="shared" si="720"/>
        <v>0</v>
      </c>
      <c r="BK251" s="92"/>
      <c r="BL251" s="71"/>
      <c r="BM251" s="91"/>
      <c r="BN251" s="71">
        <f t="shared" si="721"/>
        <v>0</v>
      </c>
      <c r="BO251" s="91"/>
      <c r="BP251" s="71">
        <f t="shared" si="722"/>
        <v>0</v>
      </c>
      <c r="BQ251" s="71"/>
      <c r="BR251" s="71">
        <f t="shared" si="723"/>
        <v>0</v>
      </c>
      <c r="BS251" s="91"/>
      <c r="BT251" s="71">
        <f t="shared" si="724"/>
        <v>0</v>
      </c>
      <c r="BU251" s="91"/>
      <c r="BV251" s="71">
        <f t="shared" si="725"/>
        <v>0</v>
      </c>
      <c r="BW251" s="91"/>
      <c r="BX251" s="71">
        <f t="shared" si="726"/>
        <v>0</v>
      </c>
      <c r="BY251" s="128"/>
      <c r="BZ251" s="71">
        <f t="shared" si="727"/>
        <v>0</v>
      </c>
      <c r="CA251" s="91"/>
      <c r="CB251" s="71">
        <f t="shared" si="728"/>
        <v>0</v>
      </c>
      <c r="CC251" s="91"/>
      <c r="CD251" s="71">
        <f t="shared" si="729"/>
        <v>0</v>
      </c>
      <c r="CE251" s="71"/>
      <c r="CF251" s="71">
        <f t="shared" si="730"/>
        <v>0</v>
      </c>
      <c r="CG251" s="94"/>
      <c r="CH251" s="71">
        <f t="shared" si="731"/>
        <v>0</v>
      </c>
      <c r="CI251" s="94"/>
      <c r="CJ251" s="94"/>
      <c r="CK251" s="94"/>
      <c r="CL251" s="94"/>
      <c r="CM251" s="95">
        <f t="shared" si="732"/>
        <v>70</v>
      </c>
      <c r="CN251" s="95">
        <f t="shared" si="732"/>
        <v>1882382.04</v>
      </c>
      <c r="CO251" s="71">
        <v>73</v>
      </c>
      <c r="CP251" s="72">
        <v>1963055.5559999999</v>
      </c>
      <c r="CQ251" s="96">
        <v>143</v>
      </c>
      <c r="CR251" s="96">
        <v>3845437.5959999999</v>
      </c>
    </row>
    <row r="252" spans="1:97" s="3" customFormat="1" ht="45" customHeight="1" x14ac:dyDescent="0.25">
      <c r="A252" s="121"/>
      <c r="B252" s="121">
        <v>206</v>
      </c>
      <c r="C252" s="122" t="s">
        <v>550</v>
      </c>
      <c r="D252" s="158" t="s">
        <v>551</v>
      </c>
      <c r="E252" s="84">
        <v>17622</v>
      </c>
      <c r="F252" s="85">
        <v>1.5</v>
      </c>
      <c r="G252" s="86"/>
      <c r="H252" s="87">
        <v>1</v>
      </c>
      <c r="I252" s="88">
        <v>1.4</v>
      </c>
      <c r="J252" s="88">
        <v>1.68</v>
      </c>
      <c r="K252" s="88">
        <v>2.23</v>
      </c>
      <c r="L252" s="89">
        <v>2.57</v>
      </c>
      <c r="M252" s="90">
        <v>0</v>
      </c>
      <c r="N252" s="71">
        <f t="shared" si="698"/>
        <v>0</v>
      </c>
      <c r="O252" s="91"/>
      <c r="P252" s="71">
        <f t="shared" si="699"/>
        <v>0</v>
      </c>
      <c r="Q252" s="71"/>
      <c r="R252" s="71">
        <f t="shared" si="700"/>
        <v>0</v>
      </c>
      <c r="S252" s="91"/>
      <c r="T252" s="71">
        <f t="shared" si="701"/>
        <v>0</v>
      </c>
      <c r="U252" s="91"/>
      <c r="V252" s="71">
        <f t="shared" si="702"/>
        <v>0</v>
      </c>
      <c r="W252" s="91"/>
      <c r="X252" s="71"/>
      <c r="Y252" s="91">
        <v>0</v>
      </c>
      <c r="Z252" s="71">
        <f t="shared" si="703"/>
        <v>0</v>
      </c>
      <c r="AA252" s="71">
        <v>0</v>
      </c>
      <c r="AB252" s="71">
        <f t="shared" si="704"/>
        <v>0</v>
      </c>
      <c r="AC252" s="71">
        <v>0</v>
      </c>
      <c r="AD252" s="71">
        <f t="shared" si="705"/>
        <v>0</v>
      </c>
      <c r="AE252" s="71"/>
      <c r="AF252" s="71">
        <f t="shared" si="706"/>
        <v>0</v>
      </c>
      <c r="AG252" s="71"/>
      <c r="AH252" s="71">
        <f t="shared" si="707"/>
        <v>0</v>
      </c>
      <c r="AI252" s="91"/>
      <c r="AJ252" s="71">
        <f t="shared" si="708"/>
        <v>0</v>
      </c>
      <c r="AK252" s="91"/>
      <c r="AL252" s="71"/>
      <c r="AM252" s="71">
        <v>90</v>
      </c>
      <c r="AN252" s="71">
        <f t="shared" si="709"/>
        <v>3330558</v>
      </c>
      <c r="AO252" s="91"/>
      <c r="AP252" s="71">
        <f t="shared" si="710"/>
        <v>0</v>
      </c>
      <c r="AQ252" s="71"/>
      <c r="AR252" s="71">
        <f t="shared" si="711"/>
        <v>0</v>
      </c>
      <c r="AS252" s="91"/>
      <c r="AT252" s="71">
        <f t="shared" si="712"/>
        <v>0</v>
      </c>
      <c r="AU252" s="91"/>
      <c r="AV252" s="71">
        <f t="shared" si="713"/>
        <v>0</v>
      </c>
      <c r="AW252" s="91"/>
      <c r="AX252" s="71">
        <f t="shared" si="714"/>
        <v>0</v>
      </c>
      <c r="AY252" s="91"/>
      <c r="AZ252" s="71">
        <f t="shared" si="715"/>
        <v>0</v>
      </c>
      <c r="BA252" s="71"/>
      <c r="BB252" s="71">
        <f t="shared" si="716"/>
        <v>0</v>
      </c>
      <c r="BC252" s="138"/>
      <c r="BD252" s="71">
        <f t="shared" si="717"/>
        <v>0</v>
      </c>
      <c r="BE252" s="71"/>
      <c r="BF252" s="71">
        <f t="shared" si="718"/>
        <v>0</v>
      </c>
      <c r="BG252" s="91"/>
      <c r="BH252" s="71">
        <f t="shared" si="719"/>
        <v>0</v>
      </c>
      <c r="BI252" s="91"/>
      <c r="BJ252" s="71">
        <f t="shared" si="720"/>
        <v>0</v>
      </c>
      <c r="BK252" s="92"/>
      <c r="BL252" s="71"/>
      <c r="BM252" s="91"/>
      <c r="BN252" s="71">
        <f t="shared" si="721"/>
        <v>0</v>
      </c>
      <c r="BO252" s="91"/>
      <c r="BP252" s="71">
        <f t="shared" si="722"/>
        <v>0</v>
      </c>
      <c r="BQ252" s="71"/>
      <c r="BR252" s="71">
        <f t="shared" si="723"/>
        <v>0</v>
      </c>
      <c r="BS252" s="91"/>
      <c r="BT252" s="71">
        <f t="shared" si="724"/>
        <v>0</v>
      </c>
      <c r="BU252" s="91"/>
      <c r="BV252" s="71">
        <f t="shared" si="725"/>
        <v>0</v>
      </c>
      <c r="BW252" s="91"/>
      <c r="BX252" s="71">
        <f t="shared" si="726"/>
        <v>0</v>
      </c>
      <c r="BY252" s="128"/>
      <c r="BZ252" s="71">
        <f t="shared" si="727"/>
        <v>0</v>
      </c>
      <c r="CA252" s="91"/>
      <c r="CB252" s="71">
        <f t="shared" si="728"/>
        <v>0</v>
      </c>
      <c r="CC252" s="91"/>
      <c r="CD252" s="71">
        <f t="shared" si="729"/>
        <v>0</v>
      </c>
      <c r="CE252" s="71"/>
      <c r="CF252" s="71">
        <f t="shared" si="730"/>
        <v>0</v>
      </c>
      <c r="CG252" s="94"/>
      <c r="CH252" s="71">
        <f t="shared" si="731"/>
        <v>0</v>
      </c>
      <c r="CI252" s="94"/>
      <c r="CJ252" s="94"/>
      <c r="CK252" s="94"/>
      <c r="CL252" s="94"/>
      <c r="CM252" s="95">
        <f t="shared" si="732"/>
        <v>90</v>
      </c>
      <c r="CN252" s="95">
        <f t="shared" si="732"/>
        <v>3330558</v>
      </c>
      <c r="CO252" s="71">
        <v>0</v>
      </c>
      <c r="CP252" s="72">
        <v>0</v>
      </c>
      <c r="CQ252" s="96">
        <v>90</v>
      </c>
      <c r="CR252" s="96">
        <v>3330558</v>
      </c>
    </row>
    <row r="253" spans="1:97" s="3" customFormat="1" ht="45" customHeight="1" x14ac:dyDescent="0.25">
      <c r="A253" s="121"/>
      <c r="B253" s="121">
        <v>207</v>
      </c>
      <c r="C253" s="122" t="s">
        <v>552</v>
      </c>
      <c r="D253" s="158" t="s">
        <v>553</v>
      </c>
      <c r="E253" s="84">
        <v>17622</v>
      </c>
      <c r="F253" s="85">
        <v>1.8</v>
      </c>
      <c r="G253" s="86"/>
      <c r="H253" s="87">
        <v>1</v>
      </c>
      <c r="I253" s="88">
        <v>1.4</v>
      </c>
      <c r="J253" s="88">
        <v>1.68</v>
      </c>
      <c r="K253" s="88">
        <v>2.23</v>
      </c>
      <c r="L253" s="89">
        <v>2.57</v>
      </c>
      <c r="M253" s="90">
        <v>0</v>
      </c>
      <c r="N253" s="71">
        <f t="shared" si="698"/>
        <v>0</v>
      </c>
      <c r="O253" s="91"/>
      <c r="P253" s="71">
        <f t="shared" si="699"/>
        <v>0</v>
      </c>
      <c r="Q253" s="71"/>
      <c r="R253" s="71">
        <f t="shared" si="700"/>
        <v>0</v>
      </c>
      <c r="S253" s="91"/>
      <c r="T253" s="71">
        <f t="shared" si="701"/>
        <v>0</v>
      </c>
      <c r="U253" s="91"/>
      <c r="V253" s="71">
        <f t="shared" si="702"/>
        <v>0</v>
      </c>
      <c r="W253" s="91"/>
      <c r="X253" s="71"/>
      <c r="Y253" s="91"/>
      <c r="Z253" s="71">
        <f t="shared" si="703"/>
        <v>0</v>
      </c>
      <c r="AA253" s="71">
        <v>0</v>
      </c>
      <c r="AB253" s="71">
        <f t="shared" si="704"/>
        <v>0</v>
      </c>
      <c r="AC253" s="71">
        <v>0</v>
      </c>
      <c r="AD253" s="71">
        <f t="shared" si="705"/>
        <v>0</v>
      </c>
      <c r="AE253" s="71"/>
      <c r="AF253" s="71">
        <f t="shared" si="706"/>
        <v>0</v>
      </c>
      <c r="AG253" s="71"/>
      <c r="AH253" s="71">
        <f t="shared" si="707"/>
        <v>0</v>
      </c>
      <c r="AI253" s="91"/>
      <c r="AJ253" s="71">
        <f t="shared" si="708"/>
        <v>0</v>
      </c>
      <c r="AK253" s="91"/>
      <c r="AL253" s="71"/>
      <c r="AM253" s="71"/>
      <c r="AN253" s="71">
        <f t="shared" si="709"/>
        <v>0</v>
      </c>
      <c r="AO253" s="91"/>
      <c r="AP253" s="71">
        <f t="shared" si="710"/>
        <v>0</v>
      </c>
      <c r="AQ253" s="71"/>
      <c r="AR253" s="71">
        <f t="shared" si="711"/>
        <v>0</v>
      </c>
      <c r="AS253" s="91"/>
      <c r="AT253" s="71">
        <f t="shared" si="712"/>
        <v>0</v>
      </c>
      <c r="AU253" s="91"/>
      <c r="AV253" s="71">
        <f t="shared" si="713"/>
        <v>0</v>
      </c>
      <c r="AW253" s="91"/>
      <c r="AX253" s="71">
        <f t="shared" si="714"/>
        <v>0</v>
      </c>
      <c r="AY253" s="91"/>
      <c r="AZ253" s="71">
        <f t="shared" si="715"/>
        <v>0</v>
      </c>
      <c r="BA253" s="71"/>
      <c r="BB253" s="71">
        <f t="shared" si="716"/>
        <v>0</v>
      </c>
      <c r="BC253" s="138"/>
      <c r="BD253" s="71">
        <f t="shared" si="717"/>
        <v>0</v>
      </c>
      <c r="BE253" s="71"/>
      <c r="BF253" s="71">
        <f t="shared" si="718"/>
        <v>0</v>
      </c>
      <c r="BG253" s="91"/>
      <c r="BH253" s="71">
        <f t="shared" si="719"/>
        <v>0</v>
      </c>
      <c r="BI253" s="91"/>
      <c r="BJ253" s="71">
        <f t="shared" si="720"/>
        <v>0</v>
      </c>
      <c r="BK253" s="92"/>
      <c r="BL253" s="71"/>
      <c r="BM253" s="91"/>
      <c r="BN253" s="71">
        <f t="shared" si="721"/>
        <v>0</v>
      </c>
      <c r="BO253" s="91"/>
      <c r="BP253" s="71">
        <f t="shared" si="722"/>
        <v>0</v>
      </c>
      <c r="BQ253" s="71"/>
      <c r="BR253" s="71">
        <f t="shared" si="723"/>
        <v>0</v>
      </c>
      <c r="BS253" s="91"/>
      <c r="BT253" s="71">
        <f t="shared" si="724"/>
        <v>0</v>
      </c>
      <c r="BU253" s="91"/>
      <c r="BV253" s="71">
        <f t="shared" si="725"/>
        <v>0</v>
      </c>
      <c r="BW253" s="91"/>
      <c r="BX253" s="71">
        <f t="shared" si="726"/>
        <v>0</v>
      </c>
      <c r="BY253" s="128"/>
      <c r="BZ253" s="71">
        <f t="shared" si="727"/>
        <v>0</v>
      </c>
      <c r="CA253" s="91"/>
      <c r="CB253" s="71">
        <f t="shared" si="728"/>
        <v>0</v>
      </c>
      <c r="CC253" s="91"/>
      <c r="CD253" s="71">
        <f t="shared" si="729"/>
        <v>0</v>
      </c>
      <c r="CE253" s="71"/>
      <c r="CF253" s="71">
        <f t="shared" si="730"/>
        <v>0</v>
      </c>
      <c r="CG253" s="94"/>
      <c r="CH253" s="71">
        <f t="shared" si="731"/>
        <v>0</v>
      </c>
      <c r="CI253" s="94"/>
      <c r="CJ253" s="94"/>
      <c r="CK253" s="94"/>
      <c r="CL253" s="94"/>
      <c r="CM253" s="95">
        <f t="shared" si="732"/>
        <v>0</v>
      </c>
      <c r="CN253" s="95">
        <f t="shared" si="732"/>
        <v>0</v>
      </c>
      <c r="CO253" s="71">
        <v>100</v>
      </c>
      <c r="CP253" s="72">
        <v>4440744</v>
      </c>
      <c r="CQ253" s="96">
        <v>100</v>
      </c>
      <c r="CR253" s="96">
        <v>4440744</v>
      </c>
    </row>
    <row r="254" spans="1:97" s="3" customFormat="1" ht="30" customHeight="1" x14ac:dyDescent="0.25">
      <c r="A254" s="121"/>
      <c r="B254" s="121">
        <v>208</v>
      </c>
      <c r="C254" s="122" t="s">
        <v>554</v>
      </c>
      <c r="D254" s="158" t="s">
        <v>555</v>
      </c>
      <c r="E254" s="84">
        <v>17622</v>
      </c>
      <c r="F254" s="85">
        <v>2.75</v>
      </c>
      <c r="G254" s="86"/>
      <c r="H254" s="87">
        <v>1</v>
      </c>
      <c r="I254" s="88">
        <v>1.4</v>
      </c>
      <c r="J254" s="88">
        <v>1.68</v>
      </c>
      <c r="K254" s="88">
        <v>2.23</v>
      </c>
      <c r="L254" s="89">
        <v>2.57</v>
      </c>
      <c r="M254" s="90">
        <v>0</v>
      </c>
      <c r="N254" s="71">
        <f t="shared" si="698"/>
        <v>0</v>
      </c>
      <c r="O254" s="91"/>
      <c r="P254" s="71">
        <f t="shared" si="699"/>
        <v>0</v>
      </c>
      <c r="Q254" s="71"/>
      <c r="R254" s="71">
        <f t="shared" si="700"/>
        <v>0</v>
      </c>
      <c r="S254" s="91"/>
      <c r="T254" s="71">
        <f t="shared" si="701"/>
        <v>0</v>
      </c>
      <c r="U254" s="91"/>
      <c r="V254" s="71">
        <f t="shared" si="702"/>
        <v>0</v>
      </c>
      <c r="W254" s="91"/>
      <c r="X254" s="71"/>
      <c r="Y254" s="91">
        <v>0</v>
      </c>
      <c r="Z254" s="71">
        <f t="shared" si="703"/>
        <v>0</v>
      </c>
      <c r="AA254" s="71">
        <v>0</v>
      </c>
      <c r="AB254" s="71">
        <f t="shared" si="704"/>
        <v>0</v>
      </c>
      <c r="AC254" s="71">
        <v>0</v>
      </c>
      <c r="AD254" s="71">
        <f t="shared" si="705"/>
        <v>0</v>
      </c>
      <c r="AE254" s="71"/>
      <c r="AF254" s="71">
        <f t="shared" si="706"/>
        <v>0</v>
      </c>
      <c r="AG254" s="71"/>
      <c r="AH254" s="71">
        <f t="shared" si="707"/>
        <v>0</v>
      </c>
      <c r="AI254" s="91"/>
      <c r="AJ254" s="71">
        <f t="shared" si="708"/>
        <v>0</v>
      </c>
      <c r="AK254" s="91"/>
      <c r="AL254" s="71"/>
      <c r="AM254" s="71">
        <v>400</v>
      </c>
      <c r="AN254" s="71">
        <f t="shared" si="709"/>
        <v>27137880</v>
      </c>
      <c r="AO254" s="91"/>
      <c r="AP254" s="71">
        <f t="shared" si="710"/>
        <v>0</v>
      </c>
      <c r="AQ254" s="71"/>
      <c r="AR254" s="71">
        <f t="shared" si="711"/>
        <v>0</v>
      </c>
      <c r="AS254" s="91"/>
      <c r="AT254" s="71">
        <f t="shared" si="712"/>
        <v>0</v>
      </c>
      <c r="AU254" s="91"/>
      <c r="AV254" s="71">
        <f t="shared" si="713"/>
        <v>0</v>
      </c>
      <c r="AW254" s="91"/>
      <c r="AX254" s="71">
        <f t="shared" si="714"/>
        <v>0</v>
      </c>
      <c r="AY254" s="91"/>
      <c r="AZ254" s="71">
        <f t="shared" si="715"/>
        <v>0</v>
      </c>
      <c r="BA254" s="71"/>
      <c r="BB254" s="71">
        <f t="shared" si="716"/>
        <v>0</v>
      </c>
      <c r="BC254" s="138"/>
      <c r="BD254" s="71">
        <f t="shared" si="717"/>
        <v>0</v>
      </c>
      <c r="BE254" s="71"/>
      <c r="BF254" s="71">
        <f t="shared" si="718"/>
        <v>0</v>
      </c>
      <c r="BG254" s="91"/>
      <c r="BH254" s="71">
        <f t="shared" si="719"/>
        <v>0</v>
      </c>
      <c r="BI254" s="91"/>
      <c r="BJ254" s="71">
        <f t="shared" si="720"/>
        <v>0</v>
      </c>
      <c r="BK254" s="92"/>
      <c r="BL254" s="71"/>
      <c r="BM254" s="91"/>
      <c r="BN254" s="71">
        <f t="shared" si="721"/>
        <v>0</v>
      </c>
      <c r="BO254" s="91"/>
      <c r="BP254" s="71">
        <f t="shared" si="722"/>
        <v>0</v>
      </c>
      <c r="BQ254" s="71"/>
      <c r="BR254" s="71">
        <f t="shared" si="723"/>
        <v>0</v>
      </c>
      <c r="BS254" s="91"/>
      <c r="BT254" s="71">
        <f t="shared" si="724"/>
        <v>0</v>
      </c>
      <c r="BU254" s="91"/>
      <c r="BV254" s="71">
        <f t="shared" si="725"/>
        <v>0</v>
      </c>
      <c r="BW254" s="91"/>
      <c r="BX254" s="71">
        <f t="shared" si="726"/>
        <v>0</v>
      </c>
      <c r="BY254" s="128"/>
      <c r="BZ254" s="71">
        <f t="shared" si="727"/>
        <v>0</v>
      </c>
      <c r="CA254" s="91"/>
      <c r="CB254" s="71">
        <f t="shared" si="728"/>
        <v>0</v>
      </c>
      <c r="CC254" s="91"/>
      <c r="CD254" s="71">
        <f t="shared" si="729"/>
        <v>0</v>
      </c>
      <c r="CE254" s="71"/>
      <c r="CF254" s="71">
        <f t="shared" si="730"/>
        <v>0</v>
      </c>
      <c r="CG254" s="94"/>
      <c r="CH254" s="71">
        <f t="shared" si="731"/>
        <v>0</v>
      </c>
      <c r="CI254" s="94"/>
      <c r="CJ254" s="94"/>
      <c r="CK254" s="94"/>
      <c r="CL254" s="94"/>
      <c r="CM254" s="95">
        <f t="shared" si="732"/>
        <v>400</v>
      </c>
      <c r="CN254" s="95">
        <f t="shared" si="732"/>
        <v>27137880</v>
      </c>
      <c r="CO254" s="71">
        <v>0</v>
      </c>
      <c r="CP254" s="72">
        <v>0</v>
      </c>
      <c r="CQ254" s="96">
        <v>400</v>
      </c>
      <c r="CR254" s="96">
        <v>27137880</v>
      </c>
    </row>
    <row r="255" spans="1:97" s="3" customFormat="1" ht="45" customHeight="1" x14ac:dyDescent="0.25">
      <c r="A255" s="121"/>
      <c r="B255" s="121">
        <v>209</v>
      </c>
      <c r="C255" s="122" t="s">
        <v>556</v>
      </c>
      <c r="D255" s="158" t="s">
        <v>557</v>
      </c>
      <c r="E255" s="84">
        <v>17622</v>
      </c>
      <c r="F255" s="85">
        <v>2.35</v>
      </c>
      <c r="G255" s="86"/>
      <c r="H255" s="87">
        <v>1</v>
      </c>
      <c r="I255" s="88">
        <v>1.4</v>
      </c>
      <c r="J255" s="88">
        <v>1.68</v>
      </c>
      <c r="K255" s="88">
        <v>2.23</v>
      </c>
      <c r="L255" s="89">
        <v>2.57</v>
      </c>
      <c r="M255" s="90">
        <v>0</v>
      </c>
      <c r="N255" s="71">
        <f t="shared" si="698"/>
        <v>0</v>
      </c>
      <c r="O255" s="91"/>
      <c r="P255" s="71">
        <f t="shared" si="699"/>
        <v>0</v>
      </c>
      <c r="Q255" s="71"/>
      <c r="R255" s="71">
        <f t="shared" si="700"/>
        <v>0</v>
      </c>
      <c r="S255" s="91"/>
      <c r="T255" s="71">
        <f t="shared" si="701"/>
        <v>0</v>
      </c>
      <c r="U255" s="91"/>
      <c r="V255" s="71">
        <f t="shared" si="702"/>
        <v>0</v>
      </c>
      <c r="W255" s="91"/>
      <c r="X255" s="71"/>
      <c r="Y255" s="91"/>
      <c r="Z255" s="71">
        <f t="shared" si="703"/>
        <v>0</v>
      </c>
      <c r="AA255" s="71">
        <v>0</v>
      </c>
      <c r="AB255" s="71">
        <f t="shared" si="704"/>
        <v>0</v>
      </c>
      <c r="AC255" s="71">
        <v>0</v>
      </c>
      <c r="AD255" s="71">
        <f t="shared" si="705"/>
        <v>0</v>
      </c>
      <c r="AE255" s="71"/>
      <c r="AF255" s="71">
        <f t="shared" si="706"/>
        <v>0</v>
      </c>
      <c r="AG255" s="71"/>
      <c r="AH255" s="71">
        <f t="shared" si="707"/>
        <v>0</v>
      </c>
      <c r="AI255" s="91"/>
      <c r="AJ255" s="71">
        <f t="shared" si="708"/>
        <v>0</v>
      </c>
      <c r="AK255" s="91"/>
      <c r="AL255" s="71"/>
      <c r="AM255" s="71">
        <v>10</v>
      </c>
      <c r="AN255" s="71">
        <f t="shared" si="709"/>
        <v>579763.79999999993</v>
      </c>
      <c r="AO255" s="91"/>
      <c r="AP255" s="71">
        <f t="shared" si="710"/>
        <v>0</v>
      </c>
      <c r="AQ255" s="71"/>
      <c r="AR255" s="71">
        <f t="shared" si="711"/>
        <v>0</v>
      </c>
      <c r="AS255" s="91"/>
      <c r="AT255" s="71">
        <f t="shared" si="712"/>
        <v>0</v>
      </c>
      <c r="AU255" s="91"/>
      <c r="AV255" s="71">
        <f t="shared" si="713"/>
        <v>0</v>
      </c>
      <c r="AW255" s="91"/>
      <c r="AX255" s="71">
        <f t="shared" si="714"/>
        <v>0</v>
      </c>
      <c r="AY255" s="91"/>
      <c r="AZ255" s="71">
        <f t="shared" si="715"/>
        <v>0</v>
      </c>
      <c r="BA255" s="71"/>
      <c r="BB255" s="71">
        <f t="shared" si="716"/>
        <v>0</v>
      </c>
      <c r="BC255" s="138"/>
      <c r="BD255" s="71">
        <f t="shared" si="717"/>
        <v>0</v>
      </c>
      <c r="BE255" s="71"/>
      <c r="BF255" s="71">
        <f t="shared" si="718"/>
        <v>0</v>
      </c>
      <c r="BG255" s="91"/>
      <c r="BH255" s="71">
        <f t="shared" si="719"/>
        <v>0</v>
      </c>
      <c r="BI255" s="91"/>
      <c r="BJ255" s="71">
        <f t="shared" si="720"/>
        <v>0</v>
      </c>
      <c r="BK255" s="92"/>
      <c r="BL255" s="71"/>
      <c r="BM255" s="91"/>
      <c r="BN255" s="71">
        <f t="shared" si="721"/>
        <v>0</v>
      </c>
      <c r="BO255" s="91"/>
      <c r="BP255" s="71">
        <f t="shared" si="722"/>
        <v>0</v>
      </c>
      <c r="BQ255" s="71"/>
      <c r="BR255" s="71">
        <f t="shared" si="723"/>
        <v>0</v>
      </c>
      <c r="BS255" s="91"/>
      <c r="BT255" s="71">
        <f t="shared" si="724"/>
        <v>0</v>
      </c>
      <c r="BU255" s="91"/>
      <c r="BV255" s="71">
        <f t="shared" si="725"/>
        <v>0</v>
      </c>
      <c r="BW255" s="91"/>
      <c r="BX255" s="71">
        <f t="shared" si="726"/>
        <v>0</v>
      </c>
      <c r="BY255" s="128"/>
      <c r="BZ255" s="71">
        <f t="shared" si="727"/>
        <v>0</v>
      </c>
      <c r="CA255" s="91"/>
      <c r="CB255" s="71">
        <f>(CA255*$E255*$F255*$H255*$K255*CB$9)</f>
        <v>0</v>
      </c>
      <c r="CC255" s="91"/>
      <c r="CD255" s="71">
        <f t="shared" si="729"/>
        <v>0</v>
      </c>
      <c r="CE255" s="71"/>
      <c r="CF255" s="71">
        <f t="shared" si="730"/>
        <v>0</v>
      </c>
      <c r="CG255" s="94"/>
      <c r="CH255" s="71">
        <f t="shared" si="731"/>
        <v>0</v>
      </c>
      <c r="CI255" s="94"/>
      <c r="CJ255" s="94"/>
      <c r="CK255" s="94"/>
      <c r="CL255" s="94"/>
      <c r="CM255" s="95">
        <f t="shared" si="732"/>
        <v>10</v>
      </c>
      <c r="CN255" s="95">
        <f t="shared" si="732"/>
        <v>579763.79999999993</v>
      </c>
      <c r="CO255" s="71">
        <v>0</v>
      </c>
      <c r="CP255" s="72">
        <v>0</v>
      </c>
      <c r="CQ255" s="96">
        <v>10</v>
      </c>
      <c r="CR255" s="96">
        <v>579763.79999999993</v>
      </c>
    </row>
    <row r="256" spans="1:97" s="3" customFormat="1" ht="30" customHeight="1" x14ac:dyDescent="0.25">
      <c r="A256" s="56"/>
      <c r="B256" s="121">
        <v>210</v>
      </c>
      <c r="C256" s="122" t="s">
        <v>558</v>
      </c>
      <c r="D256" s="158" t="s">
        <v>559</v>
      </c>
      <c r="E256" s="84">
        <v>17622</v>
      </c>
      <c r="F256" s="85">
        <v>1.76</v>
      </c>
      <c r="G256" s="86"/>
      <c r="H256" s="87">
        <v>1</v>
      </c>
      <c r="I256" s="88">
        <v>1.4</v>
      </c>
      <c r="J256" s="88">
        <v>1.68</v>
      </c>
      <c r="K256" s="88">
        <v>2.23</v>
      </c>
      <c r="L256" s="89">
        <v>2.57</v>
      </c>
      <c r="M256" s="90">
        <v>0</v>
      </c>
      <c r="N256" s="71">
        <f t="shared" si="698"/>
        <v>0</v>
      </c>
      <c r="O256" s="91"/>
      <c r="P256" s="71">
        <f t="shared" si="699"/>
        <v>0</v>
      </c>
      <c r="Q256" s="71"/>
      <c r="R256" s="71">
        <f t="shared" si="700"/>
        <v>0</v>
      </c>
      <c r="S256" s="91"/>
      <c r="T256" s="71">
        <f t="shared" si="701"/>
        <v>0</v>
      </c>
      <c r="U256" s="91"/>
      <c r="V256" s="71">
        <f t="shared" si="702"/>
        <v>0</v>
      </c>
      <c r="W256" s="91"/>
      <c r="X256" s="71"/>
      <c r="Y256" s="91"/>
      <c r="Z256" s="71">
        <f t="shared" si="703"/>
        <v>0</v>
      </c>
      <c r="AA256" s="71"/>
      <c r="AB256" s="71">
        <f t="shared" si="704"/>
        <v>0</v>
      </c>
      <c r="AC256" s="71"/>
      <c r="AD256" s="71">
        <f t="shared" si="705"/>
        <v>0</v>
      </c>
      <c r="AE256" s="71"/>
      <c r="AF256" s="71">
        <f t="shared" si="706"/>
        <v>0</v>
      </c>
      <c r="AG256" s="71"/>
      <c r="AH256" s="71">
        <f t="shared" si="707"/>
        <v>0</v>
      </c>
      <c r="AI256" s="91"/>
      <c r="AJ256" s="71">
        <f t="shared" si="708"/>
        <v>0</v>
      </c>
      <c r="AK256" s="91"/>
      <c r="AL256" s="71"/>
      <c r="AM256" s="71"/>
      <c r="AN256" s="71">
        <f t="shared" si="709"/>
        <v>0</v>
      </c>
      <c r="AO256" s="91"/>
      <c r="AP256" s="71">
        <f t="shared" si="710"/>
        <v>0</v>
      </c>
      <c r="AQ256" s="71"/>
      <c r="AR256" s="71">
        <f t="shared" si="711"/>
        <v>0</v>
      </c>
      <c r="AS256" s="91"/>
      <c r="AT256" s="71">
        <f t="shared" si="712"/>
        <v>0</v>
      </c>
      <c r="AU256" s="91"/>
      <c r="AV256" s="71">
        <f t="shared" si="713"/>
        <v>0</v>
      </c>
      <c r="AW256" s="91"/>
      <c r="AX256" s="71">
        <f t="shared" si="714"/>
        <v>0</v>
      </c>
      <c r="AY256" s="91"/>
      <c r="AZ256" s="71">
        <f t="shared" si="715"/>
        <v>0</v>
      </c>
      <c r="BA256" s="71"/>
      <c r="BB256" s="71">
        <f t="shared" si="716"/>
        <v>0</v>
      </c>
      <c r="BC256" s="138"/>
      <c r="BD256" s="71">
        <f t="shared" si="717"/>
        <v>0</v>
      </c>
      <c r="BE256" s="71"/>
      <c r="BF256" s="71">
        <f t="shared" si="718"/>
        <v>0</v>
      </c>
      <c r="BG256" s="91"/>
      <c r="BH256" s="71">
        <f t="shared" si="719"/>
        <v>0</v>
      </c>
      <c r="BI256" s="91"/>
      <c r="BJ256" s="71">
        <f t="shared" si="720"/>
        <v>0</v>
      </c>
      <c r="BK256" s="92"/>
      <c r="BL256" s="71"/>
      <c r="BM256" s="91"/>
      <c r="BN256" s="71">
        <f t="shared" si="721"/>
        <v>0</v>
      </c>
      <c r="BO256" s="91"/>
      <c r="BP256" s="71">
        <f t="shared" si="722"/>
        <v>0</v>
      </c>
      <c r="BQ256" s="71"/>
      <c r="BR256" s="71">
        <f t="shared" si="723"/>
        <v>0</v>
      </c>
      <c r="BS256" s="91"/>
      <c r="BT256" s="71">
        <f t="shared" si="724"/>
        <v>0</v>
      </c>
      <c r="BU256" s="91"/>
      <c r="BV256" s="71">
        <f t="shared" si="725"/>
        <v>0</v>
      </c>
      <c r="BW256" s="91"/>
      <c r="BX256" s="71">
        <f t="shared" si="726"/>
        <v>0</v>
      </c>
      <c r="BY256" s="128"/>
      <c r="BZ256" s="71">
        <f t="shared" si="727"/>
        <v>0</v>
      </c>
      <c r="CA256" s="91"/>
      <c r="CB256" s="71">
        <f t="shared" si="728"/>
        <v>0</v>
      </c>
      <c r="CC256" s="91"/>
      <c r="CD256" s="71">
        <f t="shared" si="729"/>
        <v>0</v>
      </c>
      <c r="CE256" s="71"/>
      <c r="CF256" s="71">
        <f t="shared" si="730"/>
        <v>0</v>
      </c>
      <c r="CG256" s="94"/>
      <c r="CH256" s="71">
        <f t="shared" si="731"/>
        <v>0</v>
      </c>
      <c r="CI256" s="94"/>
      <c r="CJ256" s="94"/>
      <c r="CK256" s="94"/>
      <c r="CL256" s="94"/>
      <c r="CM256" s="95">
        <f t="shared" si="732"/>
        <v>0</v>
      </c>
      <c r="CN256" s="95">
        <f t="shared" si="732"/>
        <v>0</v>
      </c>
      <c r="CO256" s="71">
        <v>0</v>
      </c>
      <c r="CP256" s="72">
        <v>0</v>
      </c>
      <c r="CQ256" s="96">
        <v>0</v>
      </c>
      <c r="CR256" s="96">
        <v>0</v>
      </c>
    </row>
    <row r="257" spans="1:96" s="3" customFormat="1" ht="45" customHeight="1" x14ac:dyDescent="0.25">
      <c r="A257" s="56"/>
      <c r="B257" s="121">
        <v>211</v>
      </c>
      <c r="C257" s="122" t="s">
        <v>560</v>
      </c>
      <c r="D257" s="158" t="s">
        <v>561</v>
      </c>
      <c r="E257" s="84">
        <v>17622</v>
      </c>
      <c r="F257" s="85">
        <v>1.51</v>
      </c>
      <c r="G257" s="86"/>
      <c r="H257" s="87">
        <v>1</v>
      </c>
      <c r="I257" s="88">
        <v>1.4</v>
      </c>
      <c r="J257" s="88">
        <v>1.68</v>
      </c>
      <c r="K257" s="88">
        <v>2.23</v>
      </c>
      <c r="L257" s="89">
        <v>2.57</v>
      </c>
      <c r="M257" s="90">
        <v>0</v>
      </c>
      <c r="N257" s="71">
        <f t="shared" si="698"/>
        <v>0</v>
      </c>
      <c r="O257" s="91"/>
      <c r="P257" s="71">
        <f t="shared" si="699"/>
        <v>0</v>
      </c>
      <c r="Q257" s="71"/>
      <c r="R257" s="71">
        <f t="shared" si="700"/>
        <v>0</v>
      </c>
      <c r="S257" s="91"/>
      <c r="T257" s="71">
        <f t="shared" si="701"/>
        <v>0</v>
      </c>
      <c r="U257" s="91"/>
      <c r="V257" s="71">
        <f t="shared" si="702"/>
        <v>0</v>
      </c>
      <c r="W257" s="91"/>
      <c r="X257" s="71"/>
      <c r="Y257" s="91"/>
      <c r="Z257" s="71">
        <f t="shared" si="703"/>
        <v>0</v>
      </c>
      <c r="AA257" s="71"/>
      <c r="AB257" s="71">
        <f t="shared" si="704"/>
        <v>0</v>
      </c>
      <c r="AC257" s="71"/>
      <c r="AD257" s="71">
        <f t="shared" si="705"/>
        <v>0</v>
      </c>
      <c r="AE257" s="71"/>
      <c r="AF257" s="71">
        <f t="shared" si="706"/>
        <v>0</v>
      </c>
      <c r="AG257" s="71"/>
      <c r="AH257" s="71">
        <f t="shared" si="707"/>
        <v>0</v>
      </c>
      <c r="AI257" s="91"/>
      <c r="AJ257" s="71">
        <f t="shared" si="708"/>
        <v>0</v>
      </c>
      <c r="AK257" s="91"/>
      <c r="AL257" s="71"/>
      <c r="AM257" s="71"/>
      <c r="AN257" s="71">
        <f t="shared" si="709"/>
        <v>0</v>
      </c>
      <c r="AO257" s="91"/>
      <c r="AP257" s="71">
        <f t="shared" si="710"/>
        <v>0</v>
      </c>
      <c r="AQ257" s="71"/>
      <c r="AR257" s="71">
        <f t="shared" si="711"/>
        <v>0</v>
      </c>
      <c r="AS257" s="91"/>
      <c r="AT257" s="71">
        <f t="shared" si="712"/>
        <v>0</v>
      </c>
      <c r="AU257" s="91"/>
      <c r="AV257" s="71">
        <f t="shared" si="713"/>
        <v>0</v>
      </c>
      <c r="AW257" s="91"/>
      <c r="AX257" s="71">
        <f t="shared" si="714"/>
        <v>0</v>
      </c>
      <c r="AY257" s="91"/>
      <c r="AZ257" s="71">
        <f t="shared" si="715"/>
        <v>0</v>
      </c>
      <c r="BA257" s="71"/>
      <c r="BB257" s="71">
        <f t="shared" si="716"/>
        <v>0</v>
      </c>
      <c r="BC257" s="138"/>
      <c r="BD257" s="71">
        <f t="shared" si="717"/>
        <v>0</v>
      </c>
      <c r="BE257" s="71"/>
      <c r="BF257" s="71">
        <f t="shared" si="718"/>
        <v>0</v>
      </c>
      <c r="BG257" s="91"/>
      <c r="BH257" s="71">
        <f t="shared" si="719"/>
        <v>0</v>
      </c>
      <c r="BI257" s="91"/>
      <c r="BJ257" s="71">
        <f t="shared" si="720"/>
        <v>0</v>
      </c>
      <c r="BK257" s="92"/>
      <c r="BL257" s="71"/>
      <c r="BM257" s="91"/>
      <c r="BN257" s="71">
        <f t="shared" si="721"/>
        <v>0</v>
      </c>
      <c r="BO257" s="91"/>
      <c r="BP257" s="71">
        <f t="shared" si="722"/>
        <v>0</v>
      </c>
      <c r="BQ257" s="71"/>
      <c r="BR257" s="71">
        <f t="shared" si="723"/>
        <v>0</v>
      </c>
      <c r="BS257" s="91"/>
      <c r="BT257" s="71">
        <f t="shared" si="724"/>
        <v>0</v>
      </c>
      <c r="BU257" s="91"/>
      <c r="BV257" s="71">
        <f t="shared" si="725"/>
        <v>0</v>
      </c>
      <c r="BW257" s="91"/>
      <c r="BX257" s="71">
        <f t="shared" si="726"/>
        <v>0</v>
      </c>
      <c r="BY257" s="128"/>
      <c r="BZ257" s="71">
        <f t="shared" si="727"/>
        <v>0</v>
      </c>
      <c r="CA257" s="91"/>
      <c r="CB257" s="71">
        <f t="shared" si="728"/>
        <v>0</v>
      </c>
      <c r="CC257" s="91"/>
      <c r="CD257" s="71">
        <f t="shared" si="729"/>
        <v>0</v>
      </c>
      <c r="CE257" s="71"/>
      <c r="CF257" s="71">
        <f t="shared" si="730"/>
        <v>0</v>
      </c>
      <c r="CG257" s="94"/>
      <c r="CH257" s="71">
        <f t="shared" si="731"/>
        <v>0</v>
      </c>
      <c r="CI257" s="94"/>
      <c r="CJ257" s="94"/>
      <c r="CK257" s="94"/>
      <c r="CL257" s="94"/>
      <c r="CM257" s="95">
        <f t="shared" si="732"/>
        <v>0</v>
      </c>
      <c r="CN257" s="95">
        <f t="shared" si="732"/>
        <v>0</v>
      </c>
      <c r="CO257" s="71">
        <v>0</v>
      </c>
      <c r="CP257" s="72">
        <v>0</v>
      </c>
      <c r="CQ257" s="96">
        <v>0</v>
      </c>
      <c r="CR257" s="96">
        <v>0</v>
      </c>
    </row>
    <row r="258" spans="1:96" s="3" customFormat="1" ht="45" customHeight="1" x14ac:dyDescent="0.25">
      <c r="A258" s="56"/>
      <c r="B258" s="121">
        <v>212</v>
      </c>
      <c r="C258" s="122" t="s">
        <v>562</v>
      </c>
      <c r="D258" s="158" t="s">
        <v>563</v>
      </c>
      <c r="E258" s="84">
        <v>17622</v>
      </c>
      <c r="F258" s="176">
        <v>1</v>
      </c>
      <c r="G258" s="86"/>
      <c r="H258" s="87">
        <v>1</v>
      </c>
      <c r="I258" s="88">
        <v>1.4</v>
      </c>
      <c r="J258" s="88">
        <v>1.68</v>
      </c>
      <c r="K258" s="88">
        <v>2.23</v>
      </c>
      <c r="L258" s="89">
        <v>2.57</v>
      </c>
      <c r="M258" s="90">
        <v>0</v>
      </c>
      <c r="N258" s="71">
        <f t="shared" si="698"/>
        <v>0</v>
      </c>
      <c r="O258" s="91"/>
      <c r="P258" s="71">
        <f t="shared" si="699"/>
        <v>0</v>
      </c>
      <c r="Q258" s="71"/>
      <c r="R258" s="71">
        <f t="shared" si="700"/>
        <v>0</v>
      </c>
      <c r="S258" s="91"/>
      <c r="T258" s="71">
        <f t="shared" si="701"/>
        <v>0</v>
      </c>
      <c r="U258" s="91"/>
      <c r="V258" s="71">
        <f t="shared" si="702"/>
        <v>0</v>
      </c>
      <c r="W258" s="91"/>
      <c r="X258" s="71"/>
      <c r="Y258" s="91"/>
      <c r="Z258" s="71">
        <f t="shared" si="703"/>
        <v>0</v>
      </c>
      <c r="AA258" s="71"/>
      <c r="AB258" s="71">
        <f t="shared" si="704"/>
        <v>0</v>
      </c>
      <c r="AC258" s="71"/>
      <c r="AD258" s="71">
        <f t="shared" si="705"/>
        <v>0</v>
      </c>
      <c r="AE258" s="71"/>
      <c r="AF258" s="71">
        <f t="shared" si="706"/>
        <v>0</v>
      </c>
      <c r="AG258" s="71"/>
      <c r="AH258" s="71">
        <f t="shared" si="707"/>
        <v>0</v>
      </c>
      <c r="AI258" s="91"/>
      <c r="AJ258" s="71">
        <f t="shared" si="708"/>
        <v>0</v>
      </c>
      <c r="AK258" s="91"/>
      <c r="AL258" s="71"/>
      <c r="AM258" s="71"/>
      <c r="AN258" s="71">
        <f t="shared" si="709"/>
        <v>0</v>
      </c>
      <c r="AO258" s="91"/>
      <c r="AP258" s="71">
        <f t="shared" si="710"/>
        <v>0</v>
      </c>
      <c r="AQ258" s="71"/>
      <c r="AR258" s="71">
        <f t="shared" si="711"/>
        <v>0</v>
      </c>
      <c r="AS258" s="91"/>
      <c r="AT258" s="71">
        <f t="shared" si="712"/>
        <v>0</v>
      </c>
      <c r="AU258" s="91"/>
      <c r="AV258" s="71">
        <f t="shared" si="713"/>
        <v>0</v>
      </c>
      <c r="AW258" s="91"/>
      <c r="AX258" s="71">
        <f t="shared" si="714"/>
        <v>0</v>
      </c>
      <c r="AY258" s="91"/>
      <c r="AZ258" s="71">
        <f t="shared" si="715"/>
        <v>0</v>
      </c>
      <c r="BA258" s="71"/>
      <c r="BB258" s="71">
        <f t="shared" si="716"/>
        <v>0</v>
      </c>
      <c r="BC258" s="138"/>
      <c r="BD258" s="71">
        <f t="shared" si="717"/>
        <v>0</v>
      </c>
      <c r="BE258" s="71"/>
      <c r="BF258" s="71">
        <f t="shared" si="718"/>
        <v>0</v>
      </c>
      <c r="BG258" s="91"/>
      <c r="BH258" s="71">
        <f t="shared" si="719"/>
        <v>0</v>
      </c>
      <c r="BI258" s="91"/>
      <c r="BJ258" s="71">
        <f t="shared" si="720"/>
        <v>0</v>
      </c>
      <c r="BK258" s="92"/>
      <c r="BL258" s="71"/>
      <c r="BM258" s="91"/>
      <c r="BN258" s="71">
        <f t="shared" si="721"/>
        <v>0</v>
      </c>
      <c r="BO258" s="91"/>
      <c r="BP258" s="71">
        <f t="shared" si="722"/>
        <v>0</v>
      </c>
      <c r="BQ258" s="71"/>
      <c r="BR258" s="71">
        <f t="shared" si="723"/>
        <v>0</v>
      </c>
      <c r="BS258" s="91"/>
      <c r="BT258" s="71">
        <f t="shared" si="724"/>
        <v>0</v>
      </c>
      <c r="BU258" s="91"/>
      <c r="BV258" s="71">
        <f t="shared" si="725"/>
        <v>0</v>
      </c>
      <c r="BW258" s="91"/>
      <c r="BX258" s="71">
        <f t="shared" si="726"/>
        <v>0</v>
      </c>
      <c r="BY258" s="128"/>
      <c r="BZ258" s="71">
        <f t="shared" si="727"/>
        <v>0</v>
      </c>
      <c r="CA258" s="91"/>
      <c r="CB258" s="71">
        <f t="shared" si="728"/>
        <v>0</v>
      </c>
      <c r="CC258" s="91"/>
      <c r="CD258" s="71">
        <f t="shared" si="729"/>
        <v>0</v>
      </c>
      <c r="CE258" s="71"/>
      <c r="CF258" s="71">
        <f t="shared" si="730"/>
        <v>0</v>
      </c>
      <c r="CG258" s="94"/>
      <c r="CH258" s="71">
        <f t="shared" si="731"/>
        <v>0</v>
      </c>
      <c r="CI258" s="94"/>
      <c r="CJ258" s="94"/>
      <c r="CK258" s="94"/>
      <c r="CL258" s="94"/>
      <c r="CM258" s="95">
        <f t="shared" si="732"/>
        <v>0</v>
      </c>
      <c r="CN258" s="95">
        <f t="shared" si="732"/>
        <v>0</v>
      </c>
      <c r="CO258" s="71">
        <v>0</v>
      </c>
      <c r="CP258" s="72">
        <v>0</v>
      </c>
      <c r="CQ258" s="96">
        <v>0</v>
      </c>
      <c r="CR258" s="96">
        <v>0</v>
      </c>
    </row>
    <row r="259" spans="1:96" s="3" customFormat="1" ht="45" customHeight="1" x14ac:dyDescent="0.25">
      <c r="A259" s="56"/>
      <c r="B259" s="121">
        <v>213</v>
      </c>
      <c r="C259" s="122" t="s">
        <v>564</v>
      </c>
      <c r="D259" s="158" t="s">
        <v>565</v>
      </c>
      <c r="E259" s="84">
        <v>17622</v>
      </c>
      <c r="F259" s="85">
        <v>1.4</v>
      </c>
      <c r="G259" s="86"/>
      <c r="H259" s="87">
        <v>1</v>
      </c>
      <c r="I259" s="88">
        <v>1.4</v>
      </c>
      <c r="J259" s="88">
        <v>1.68</v>
      </c>
      <c r="K259" s="88">
        <v>2.23</v>
      </c>
      <c r="L259" s="89">
        <v>2.57</v>
      </c>
      <c r="M259" s="90">
        <v>0</v>
      </c>
      <c r="N259" s="71">
        <f t="shared" si="698"/>
        <v>0</v>
      </c>
      <c r="O259" s="91"/>
      <c r="P259" s="71">
        <f t="shared" si="699"/>
        <v>0</v>
      </c>
      <c r="Q259" s="71"/>
      <c r="R259" s="71">
        <f t="shared" si="700"/>
        <v>0</v>
      </c>
      <c r="S259" s="91"/>
      <c r="T259" s="71">
        <f t="shared" si="701"/>
        <v>0</v>
      </c>
      <c r="U259" s="91"/>
      <c r="V259" s="71">
        <f t="shared" si="702"/>
        <v>0</v>
      </c>
      <c r="W259" s="91"/>
      <c r="X259" s="71"/>
      <c r="Y259" s="91"/>
      <c r="Z259" s="71">
        <f t="shared" si="703"/>
        <v>0</v>
      </c>
      <c r="AA259" s="71"/>
      <c r="AB259" s="71">
        <f t="shared" si="704"/>
        <v>0</v>
      </c>
      <c r="AC259" s="71"/>
      <c r="AD259" s="71">
        <f t="shared" si="705"/>
        <v>0</v>
      </c>
      <c r="AE259" s="71"/>
      <c r="AF259" s="71">
        <f t="shared" si="706"/>
        <v>0</v>
      </c>
      <c r="AG259" s="71"/>
      <c r="AH259" s="71">
        <f t="shared" si="707"/>
        <v>0</v>
      </c>
      <c r="AI259" s="91"/>
      <c r="AJ259" s="71">
        <f t="shared" si="708"/>
        <v>0</v>
      </c>
      <c r="AK259" s="91"/>
      <c r="AL259" s="71"/>
      <c r="AM259" s="71"/>
      <c r="AN259" s="71">
        <f t="shared" si="709"/>
        <v>0</v>
      </c>
      <c r="AO259" s="91"/>
      <c r="AP259" s="71">
        <f t="shared" si="710"/>
        <v>0</v>
      </c>
      <c r="AQ259" s="71"/>
      <c r="AR259" s="71">
        <f t="shared" si="711"/>
        <v>0</v>
      </c>
      <c r="AS259" s="91"/>
      <c r="AT259" s="71">
        <f t="shared" si="712"/>
        <v>0</v>
      </c>
      <c r="AU259" s="91"/>
      <c r="AV259" s="71">
        <f t="shared" si="713"/>
        <v>0</v>
      </c>
      <c r="AW259" s="91"/>
      <c r="AX259" s="71">
        <f t="shared" si="714"/>
        <v>0</v>
      </c>
      <c r="AY259" s="91"/>
      <c r="AZ259" s="71">
        <f t="shared" si="715"/>
        <v>0</v>
      </c>
      <c r="BA259" s="71"/>
      <c r="BB259" s="71">
        <f t="shared" si="716"/>
        <v>0</v>
      </c>
      <c r="BC259" s="138"/>
      <c r="BD259" s="71">
        <f t="shared" si="717"/>
        <v>0</v>
      </c>
      <c r="BE259" s="71"/>
      <c r="BF259" s="71">
        <f t="shared" si="718"/>
        <v>0</v>
      </c>
      <c r="BG259" s="91"/>
      <c r="BH259" s="71">
        <f t="shared" si="719"/>
        <v>0</v>
      </c>
      <c r="BI259" s="91"/>
      <c r="BJ259" s="71">
        <f t="shared" si="720"/>
        <v>0</v>
      </c>
      <c r="BK259" s="92"/>
      <c r="BL259" s="71"/>
      <c r="BM259" s="91"/>
      <c r="BN259" s="71">
        <f t="shared" si="721"/>
        <v>0</v>
      </c>
      <c r="BO259" s="91"/>
      <c r="BP259" s="71">
        <f t="shared" si="722"/>
        <v>0</v>
      </c>
      <c r="BQ259" s="71"/>
      <c r="BR259" s="71">
        <f t="shared" si="723"/>
        <v>0</v>
      </c>
      <c r="BS259" s="91"/>
      <c r="BT259" s="71">
        <f t="shared" si="724"/>
        <v>0</v>
      </c>
      <c r="BU259" s="91"/>
      <c r="BV259" s="71">
        <f t="shared" si="725"/>
        <v>0</v>
      </c>
      <c r="BW259" s="91"/>
      <c r="BX259" s="71">
        <f t="shared" si="726"/>
        <v>0</v>
      </c>
      <c r="BY259" s="128"/>
      <c r="BZ259" s="71">
        <f t="shared" si="727"/>
        <v>0</v>
      </c>
      <c r="CA259" s="91"/>
      <c r="CB259" s="71">
        <f>(CA259*$E259*$F259*$H259*$K259*CB$9)</f>
        <v>0</v>
      </c>
      <c r="CC259" s="91"/>
      <c r="CD259" s="71">
        <f t="shared" si="729"/>
        <v>0</v>
      </c>
      <c r="CE259" s="71"/>
      <c r="CF259" s="71">
        <f t="shared" si="730"/>
        <v>0</v>
      </c>
      <c r="CG259" s="94"/>
      <c r="CH259" s="71">
        <f t="shared" si="731"/>
        <v>0</v>
      </c>
      <c r="CI259" s="94"/>
      <c r="CJ259" s="94"/>
      <c r="CK259" s="94"/>
      <c r="CL259" s="94"/>
      <c r="CM259" s="95">
        <f t="shared" si="732"/>
        <v>0</v>
      </c>
      <c r="CN259" s="95">
        <f t="shared" si="732"/>
        <v>0</v>
      </c>
      <c r="CO259" s="71">
        <v>0</v>
      </c>
      <c r="CP259" s="72">
        <v>0</v>
      </c>
      <c r="CQ259" s="96">
        <v>0</v>
      </c>
      <c r="CR259" s="96">
        <v>0</v>
      </c>
    </row>
    <row r="260" spans="1:96" s="3" customFormat="1" ht="45" customHeight="1" x14ac:dyDescent="0.25">
      <c r="A260" s="56"/>
      <c r="B260" s="121">
        <v>214</v>
      </c>
      <c r="C260" s="149" t="s">
        <v>566</v>
      </c>
      <c r="D260" s="211" t="s">
        <v>567</v>
      </c>
      <c r="E260" s="84">
        <v>17622</v>
      </c>
      <c r="F260" s="149">
        <v>3.71</v>
      </c>
      <c r="G260" s="86"/>
      <c r="H260" s="87">
        <v>1</v>
      </c>
      <c r="I260" s="88">
        <v>1.4</v>
      </c>
      <c r="J260" s="88">
        <v>1.68</v>
      </c>
      <c r="K260" s="88">
        <v>2.23</v>
      </c>
      <c r="L260" s="89">
        <v>2.57</v>
      </c>
      <c r="M260" s="195"/>
      <c r="N260" s="191"/>
      <c r="O260" s="196"/>
      <c r="P260" s="71">
        <f t="shared" si="699"/>
        <v>0</v>
      </c>
      <c r="Q260" s="191"/>
      <c r="R260" s="71">
        <f t="shared" si="700"/>
        <v>0</v>
      </c>
      <c r="S260" s="196"/>
      <c r="T260" s="191"/>
      <c r="U260" s="196"/>
      <c r="V260" s="71">
        <f t="shared" si="702"/>
        <v>0</v>
      </c>
      <c r="W260" s="196"/>
      <c r="X260" s="191"/>
      <c r="Y260" s="196"/>
      <c r="Z260" s="191"/>
      <c r="AA260" s="191"/>
      <c r="AB260" s="71">
        <f t="shared" si="704"/>
        <v>0</v>
      </c>
      <c r="AC260" s="191"/>
      <c r="AD260" s="71">
        <f t="shared" si="705"/>
        <v>0</v>
      </c>
      <c r="AE260" s="191"/>
      <c r="AF260" s="71">
        <f t="shared" si="706"/>
        <v>0</v>
      </c>
      <c r="AG260" s="191"/>
      <c r="AH260" s="191"/>
      <c r="AI260" s="196"/>
      <c r="AJ260" s="191"/>
      <c r="AK260" s="196"/>
      <c r="AL260" s="191"/>
      <c r="AM260" s="191"/>
      <c r="AN260" s="71">
        <f t="shared" si="709"/>
        <v>0</v>
      </c>
      <c r="AO260" s="196"/>
      <c r="AP260" s="191"/>
      <c r="AQ260" s="191"/>
      <c r="AR260" s="191"/>
      <c r="AS260" s="196"/>
      <c r="AT260" s="191"/>
      <c r="AU260" s="196"/>
      <c r="AV260" s="191"/>
      <c r="AW260" s="196"/>
      <c r="AX260" s="191"/>
      <c r="AY260" s="196"/>
      <c r="AZ260" s="191"/>
      <c r="BA260" s="191"/>
      <c r="BB260" s="191"/>
      <c r="BC260" s="197"/>
      <c r="BD260" s="71">
        <f t="shared" si="717"/>
        <v>0</v>
      </c>
      <c r="BE260" s="191"/>
      <c r="BF260" s="191"/>
      <c r="BG260" s="196"/>
      <c r="BH260" s="191"/>
      <c r="BI260" s="196"/>
      <c r="BJ260" s="191"/>
      <c r="BK260" s="198"/>
      <c r="BL260" s="191"/>
      <c r="BM260" s="196"/>
      <c r="BN260" s="191"/>
      <c r="BO260" s="196"/>
      <c r="BP260" s="191"/>
      <c r="BQ260" s="191"/>
      <c r="BR260" s="191"/>
      <c r="BS260" s="196"/>
      <c r="BT260" s="191"/>
      <c r="BU260" s="196"/>
      <c r="BV260" s="191"/>
      <c r="BW260" s="196"/>
      <c r="BX260" s="191"/>
      <c r="BY260" s="128"/>
      <c r="BZ260" s="191"/>
      <c r="CA260" s="196"/>
      <c r="CB260" s="191"/>
      <c r="CC260" s="196"/>
      <c r="CD260" s="191"/>
      <c r="CE260" s="191"/>
      <c r="CF260" s="191"/>
      <c r="CG260" s="199"/>
      <c r="CH260" s="191"/>
      <c r="CI260" s="199"/>
      <c r="CJ260" s="199"/>
      <c r="CK260" s="199"/>
      <c r="CL260" s="199"/>
      <c r="CM260" s="95">
        <f t="shared" si="732"/>
        <v>0</v>
      </c>
      <c r="CN260" s="95">
        <f t="shared" si="732"/>
        <v>0</v>
      </c>
      <c r="CO260" s="71"/>
      <c r="CP260" s="72"/>
      <c r="CQ260" s="96"/>
      <c r="CR260" s="96"/>
    </row>
    <row r="261" spans="1:96" s="3" customFormat="1" ht="45" customHeight="1" x14ac:dyDescent="0.25">
      <c r="A261" s="56"/>
      <c r="B261" s="121">
        <v>215</v>
      </c>
      <c r="C261" s="149" t="s">
        <v>568</v>
      </c>
      <c r="D261" s="211" t="s">
        <v>569</v>
      </c>
      <c r="E261" s="84">
        <v>17622</v>
      </c>
      <c r="F261" s="149">
        <v>2.91</v>
      </c>
      <c r="G261" s="86"/>
      <c r="H261" s="87">
        <v>1</v>
      </c>
      <c r="I261" s="88">
        <v>1.4</v>
      </c>
      <c r="J261" s="88">
        <v>1.68</v>
      </c>
      <c r="K261" s="88">
        <v>2.23</v>
      </c>
      <c r="L261" s="89">
        <v>2.57</v>
      </c>
      <c r="M261" s="195"/>
      <c r="N261" s="191"/>
      <c r="O261" s="196"/>
      <c r="P261" s="71">
        <f t="shared" si="699"/>
        <v>0</v>
      </c>
      <c r="Q261" s="191"/>
      <c r="R261" s="71">
        <f t="shared" si="700"/>
        <v>0</v>
      </c>
      <c r="S261" s="196"/>
      <c r="T261" s="191"/>
      <c r="U261" s="196"/>
      <c r="V261" s="71">
        <f t="shared" si="702"/>
        <v>0</v>
      </c>
      <c r="W261" s="196"/>
      <c r="X261" s="191"/>
      <c r="Y261" s="196"/>
      <c r="Z261" s="191"/>
      <c r="AA261" s="191"/>
      <c r="AB261" s="71">
        <f t="shared" si="704"/>
        <v>0</v>
      </c>
      <c r="AC261" s="191"/>
      <c r="AD261" s="71">
        <f t="shared" si="705"/>
        <v>0</v>
      </c>
      <c r="AE261" s="191"/>
      <c r="AF261" s="71">
        <f t="shared" si="706"/>
        <v>0</v>
      </c>
      <c r="AG261" s="191"/>
      <c r="AH261" s="191"/>
      <c r="AI261" s="196"/>
      <c r="AJ261" s="191"/>
      <c r="AK261" s="196"/>
      <c r="AL261" s="191"/>
      <c r="AM261" s="191"/>
      <c r="AN261" s="71">
        <f t="shared" si="709"/>
        <v>0</v>
      </c>
      <c r="AO261" s="196"/>
      <c r="AP261" s="191"/>
      <c r="AQ261" s="191"/>
      <c r="AR261" s="191"/>
      <c r="AS261" s="196"/>
      <c r="AT261" s="191"/>
      <c r="AU261" s="196"/>
      <c r="AV261" s="191"/>
      <c r="AW261" s="196"/>
      <c r="AX261" s="191"/>
      <c r="AY261" s="196"/>
      <c r="AZ261" s="191"/>
      <c r="BA261" s="191"/>
      <c r="BB261" s="191"/>
      <c r="BC261" s="197"/>
      <c r="BD261" s="71">
        <f t="shared" si="717"/>
        <v>0</v>
      </c>
      <c r="BE261" s="191"/>
      <c r="BF261" s="191"/>
      <c r="BG261" s="196"/>
      <c r="BH261" s="191"/>
      <c r="BI261" s="196"/>
      <c r="BJ261" s="191"/>
      <c r="BK261" s="198"/>
      <c r="BL261" s="191"/>
      <c r="BM261" s="196"/>
      <c r="BN261" s="191"/>
      <c r="BO261" s="196"/>
      <c r="BP261" s="191"/>
      <c r="BQ261" s="191"/>
      <c r="BR261" s="191"/>
      <c r="BS261" s="196"/>
      <c r="BT261" s="191"/>
      <c r="BU261" s="196"/>
      <c r="BV261" s="191"/>
      <c r="BW261" s="196"/>
      <c r="BX261" s="191"/>
      <c r="BY261" s="128"/>
      <c r="BZ261" s="191"/>
      <c r="CA261" s="196"/>
      <c r="CB261" s="191"/>
      <c r="CC261" s="196"/>
      <c r="CD261" s="191"/>
      <c r="CE261" s="191"/>
      <c r="CF261" s="191"/>
      <c r="CG261" s="199"/>
      <c r="CH261" s="191"/>
      <c r="CI261" s="199"/>
      <c r="CJ261" s="199"/>
      <c r="CK261" s="199"/>
      <c r="CL261" s="199"/>
      <c r="CM261" s="95">
        <f t="shared" si="732"/>
        <v>0</v>
      </c>
      <c r="CN261" s="95">
        <f t="shared" si="732"/>
        <v>0</v>
      </c>
      <c r="CO261" s="71"/>
      <c r="CP261" s="72"/>
      <c r="CQ261" s="96"/>
      <c r="CR261" s="96"/>
    </row>
    <row r="262" spans="1:96" s="3" customFormat="1" ht="45" customHeight="1" x14ac:dyDescent="0.25">
      <c r="A262" s="56"/>
      <c r="B262" s="121">
        <v>216</v>
      </c>
      <c r="C262" s="149" t="s">
        <v>570</v>
      </c>
      <c r="D262" s="211" t="s">
        <v>571</v>
      </c>
      <c r="E262" s="84">
        <v>17622</v>
      </c>
      <c r="F262" s="149">
        <v>3.4</v>
      </c>
      <c r="G262" s="86"/>
      <c r="H262" s="87">
        <v>1</v>
      </c>
      <c r="I262" s="88">
        <v>1.4</v>
      </c>
      <c r="J262" s="88">
        <v>1.68</v>
      </c>
      <c r="K262" s="88">
        <v>2.23</v>
      </c>
      <c r="L262" s="89">
        <v>2.57</v>
      </c>
      <c r="M262" s="195"/>
      <c r="N262" s="191"/>
      <c r="O262" s="196"/>
      <c r="P262" s="71">
        <f t="shared" si="699"/>
        <v>0</v>
      </c>
      <c r="Q262" s="191"/>
      <c r="R262" s="71">
        <f t="shared" si="700"/>
        <v>0</v>
      </c>
      <c r="S262" s="196"/>
      <c r="T262" s="191"/>
      <c r="U262" s="196"/>
      <c r="V262" s="71">
        <f t="shared" si="702"/>
        <v>0</v>
      </c>
      <c r="W262" s="196"/>
      <c r="X262" s="191"/>
      <c r="Y262" s="196"/>
      <c r="Z262" s="191"/>
      <c r="AA262" s="191"/>
      <c r="AB262" s="71">
        <f t="shared" si="704"/>
        <v>0</v>
      </c>
      <c r="AC262" s="191"/>
      <c r="AD262" s="71">
        <f t="shared" si="705"/>
        <v>0</v>
      </c>
      <c r="AE262" s="191"/>
      <c r="AF262" s="71">
        <f t="shared" si="706"/>
        <v>0</v>
      </c>
      <c r="AG262" s="191"/>
      <c r="AH262" s="191"/>
      <c r="AI262" s="196"/>
      <c r="AJ262" s="191"/>
      <c r="AK262" s="196"/>
      <c r="AL262" s="191"/>
      <c r="AM262" s="191"/>
      <c r="AN262" s="71">
        <f t="shared" si="709"/>
        <v>0</v>
      </c>
      <c r="AO262" s="196"/>
      <c r="AP262" s="191"/>
      <c r="AQ262" s="191"/>
      <c r="AR262" s="191"/>
      <c r="AS262" s="196"/>
      <c r="AT262" s="191"/>
      <c r="AU262" s="196"/>
      <c r="AV262" s="191"/>
      <c r="AW262" s="196"/>
      <c r="AX262" s="191"/>
      <c r="AY262" s="196"/>
      <c r="AZ262" s="191"/>
      <c r="BA262" s="191"/>
      <c r="BB262" s="191"/>
      <c r="BC262" s="197"/>
      <c r="BD262" s="71">
        <f t="shared" si="717"/>
        <v>0</v>
      </c>
      <c r="BE262" s="191"/>
      <c r="BF262" s="191"/>
      <c r="BG262" s="196"/>
      <c r="BH262" s="191"/>
      <c r="BI262" s="196"/>
      <c r="BJ262" s="191"/>
      <c r="BK262" s="198"/>
      <c r="BL262" s="191"/>
      <c r="BM262" s="196"/>
      <c r="BN262" s="191"/>
      <c r="BO262" s="196"/>
      <c r="BP262" s="191"/>
      <c r="BQ262" s="191"/>
      <c r="BR262" s="191"/>
      <c r="BS262" s="196"/>
      <c r="BT262" s="191"/>
      <c r="BU262" s="196"/>
      <c r="BV262" s="191"/>
      <c r="BW262" s="196"/>
      <c r="BX262" s="191"/>
      <c r="BY262" s="128"/>
      <c r="BZ262" s="191"/>
      <c r="CA262" s="196"/>
      <c r="CB262" s="191"/>
      <c r="CC262" s="196"/>
      <c r="CD262" s="191"/>
      <c r="CE262" s="191"/>
      <c r="CF262" s="191"/>
      <c r="CG262" s="199"/>
      <c r="CH262" s="191"/>
      <c r="CI262" s="199"/>
      <c r="CJ262" s="199"/>
      <c r="CK262" s="199"/>
      <c r="CL262" s="199"/>
      <c r="CM262" s="95">
        <f t="shared" si="732"/>
        <v>0</v>
      </c>
      <c r="CN262" s="95">
        <f t="shared" si="732"/>
        <v>0</v>
      </c>
      <c r="CO262" s="71"/>
      <c r="CP262" s="72"/>
      <c r="CQ262" s="96"/>
      <c r="CR262" s="96"/>
    </row>
    <row r="263" spans="1:96" s="141" customFormat="1" ht="19.5" customHeight="1" x14ac:dyDescent="0.25">
      <c r="A263" s="200"/>
      <c r="B263" s="200" t="s">
        <v>572</v>
      </c>
      <c r="C263" s="205"/>
      <c r="D263" s="206" t="s">
        <v>573</v>
      </c>
      <c r="E263" s="201"/>
      <c r="F263" s="202"/>
      <c r="G263" s="202"/>
      <c r="H263" s="201"/>
      <c r="I263" s="201"/>
      <c r="J263" s="201"/>
      <c r="K263" s="201"/>
      <c r="L263" s="201"/>
      <c r="M263" s="207">
        <f t="shared" ref="M263:BX263" si="733">M10+M11+M22+M24+M26+M30+M35+M37+M41+M44+M46+M49+M63+M66+M69+M73+M76+M78+M83+M140+M147+M156+M159+M161+M163+M167+M169+M171+M173+M178+M185+M192+M201+M203+M207+M212+M243</f>
        <v>2567</v>
      </c>
      <c r="N263" s="207">
        <f t="shared" si="733"/>
        <v>153472073.51211119</v>
      </c>
      <c r="O263" s="207">
        <f t="shared" si="733"/>
        <v>220</v>
      </c>
      <c r="P263" s="207">
        <f t="shared" si="733"/>
        <v>9478829.7449999992</v>
      </c>
      <c r="Q263" s="207">
        <f t="shared" si="733"/>
        <v>1185</v>
      </c>
      <c r="R263" s="208">
        <f t="shared" si="733"/>
        <v>105582159.34453443</v>
      </c>
      <c r="S263" s="207">
        <f t="shared" si="733"/>
        <v>3442</v>
      </c>
      <c r="T263" s="207">
        <f t="shared" si="733"/>
        <v>618141401.43132973</v>
      </c>
      <c r="U263" s="207">
        <f t="shared" si="733"/>
        <v>1200</v>
      </c>
      <c r="V263" s="207">
        <f t="shared" si="733"/>
        <v>159316770.53445119</v>
      </c>
      <c r="W263" s="207">
        <f t="shared" si="733"/>
        <v>172</v>
      </c>
      <c r="X263" s="207">
        <f t="shared" si="733"/>
        <v>4478404.6727976594</v>
      </c>
      <c r="Y263" s="207">
        <f t="shared" si="733"/>
        <v>221</v>
      </c>
      <c r="Z263" s="207">
        <f t="shared" si="733"/>
        <v>9808641.3347999994</v>
      </c>
      <c r="AA263" s="207">
        <f t="shared" si="733"/>
        <v>451</v>
      </c>
      <c r="AB263" s="207">
        <f t="shared" si="733"/>
        <v>18581438.107584</v>
      </c>
      <c r="AC263" s="207">
        <f t="shared" si="733"/>
        <v>1305</v>
      </c>
      <c r="AD263" s="207">
        <f t="shared" si="733"/>
        <v>329928239.1033842</v>
      </c>
      <c r="AE263" s="207">
        <f t="shared" si="733"/>
        <v>700</v>
      </c>
      <c r="AF263" s="207">
        <f t="shared" si="733"/>
        <v>16915511.520230401</v>
      </c>
      <c r="AG263" s="207">
        <f t="shared" si="733"/>
        <v>323</v>
      </c>
      <c r="AH263" s="207">
        <f t="shared" si="733"/>
        <v>4687057.2671999997</v>
      </c>
      <c r="AI263" s="207">
        <f t="shared" si="733"/>
        <v>110</v>
      </c>
      <c r="AJ263" s="207">
        <f t="shared" si="733"/>
        <v>2320288.7399999998</v>
      </c>
      <c r="AK263" s="207">
        <f t="shared" si="733"/>
        <v>0</v>
      </c>
      <c r="AL263" s="207">
        <f t="shared" si="733"/>
        <v>0</v>
      </c>
      <c r="AM263" s="207">
        <f t="shared" si="733"/>
        <v>800</v>
      </c>
      <c r="AN263" s="207">
        <f t="shared" si="733"/>
        <v>39694083.659999996</v>
      </c>
      <c r="AO263" s="207">
        <f t="shared" si="733"/>
        <v>0</v>
      </c>
      <c r="AP263" s="207">
        <f t="shared" si="733"/>
        <v>0</v>
      </c>
      <c r="AQ263" s="207">
        <f t="shared" si="733"/>
        <v>573</v>
      </c>
      <c r="AR263" s="207">
        <f t="shared" si="733"/>
        <v>13150486.2258</v>
      </c>
      <c r="AS263" s="207">
        <f t="shared" si="733"/>
        <v>601</v>
      </c>
      <c r="AT263" s="207">
        <f t="shared" si="733"/>
        <v>11438369.711999999</v>
      </c>
      <c r="AU263" s="207">
        <f t="shared" si="733"/>
        <v>44</v>
      </c>
      <c r="AV263" s="207">
        <f t="shared" si="733"/>
        <v>781570.94400000002</v>
      </c>
      <c r="AW263" s="207">
        <f t="shared" si="733"/>
        <v>0</v>
      </c>
      <c r="AX263" s="207">
        <f t="shared" si="733"/>
        <v>0</v>
      </c>
      <c r="AY263" s="207">
        <f t="shared" si="733"/>
        <v>1485</v>
      </c>
      <c r="AZ263" s="207">
        <f t="shared" si="733"/>
        <v>28598587.246151999</v>
      </c>
      <c r="BA263" s="207">
        <f t="shared" si="733"/>
        <v>977</v>
      </c>
      <c r="BB263" s="207">
        <f t="shared" si="733"/>
        <v>38469366.344090872</v>
      </c>
      <c r="BC263" s="207">
        <f t="shared" si="733"/>
        <v>1359</v>
      </c>
      <c r="BD263" s="207">
        <f t="shared" si="733"/>
        <v>39466406.364089757</v>
      </c>
      <c r="BE263" s="207">
        <f t="shared" si="733"/>
        <v>145</v>
      </c>
      <c r="BF263" s="207">
        <f t="shared" si="733"/>
        <v>4001998.4928000001</v>
      </c>
      <c r="BG263" s="207">
        <f t="shared" si="733"/>
        <v>247</v>
      </c>
      <c r="BH263" s="207">
        <f t="shared" si="733"/>
        <v>17662379.396191202</v>
      </c>
      <c r="BI263" s="207">
        <f t="shared" si="733"/>
        <v>600</v>
      </c>
      <c r="BJ263" s="207">
        <f t="shared" si="733"/>
        <v>12555877.14266688</v>
      </c>
      <c r="BK263" s="209">
        <f t="shared" si="733"/>
        <v>0</v>
      </c>
      <c r="BL263" s="207">
        <f t="shared" si="733"/>
        <v>0</v>
      </c>
      <c r="BM263" s="207">
        <f t="shared" si="733"/>
        <v>821</v>
      </c>
      <c r="BN263" s="207">
        <f t="shared" si="733"/>
        <v>23065801.632719994</v>
      </c>
      <c r="BO263" s="207">
        <f t="shared" si="733"/>
        <v>0</v>
      </c>
      <c r="BP263" s="207">
        <f t="shared" si="733"/>
        <v>0</v>
      </c>
      <c r="BQ263" s="207">
        <f t="shared" si="733"/>
        <v>570</v>
      </c>
      <c r="BR263" s="207">
        <f t="shared" si="733"/>
        <v>14187693.278563198</v>
      </c>
      <c r="BS263" s="207">
        <f t="shared" si="733"/>
        <v>244</v>
      </c>
      <c r="BT263" s="207">
        <f t="shared" si="733"/>
        <v>6150417.9636239996</v>
      </c>
      <c r="BU263" s="207">
        <f t="shared" si="733"/>
        <v>200</v>
      </c>
      <c r="BV263" s="207">
        <f t="shared" si="733"/>
        <v>4833794.2514399989</v>
      </c>
      <c r="BW263" s="207">
        <f t="shared" si="733"/>
        <v>370</v>
      </c>
      <c r="BX263" s="207">
        <f t="shared" si="733"/>
        <v>9190090.2369671986</v>
      </c>
      <c r="BY263" s="207">
        <f t="shared" ref="BY263:CN263" si="734">BY10+BY11+BY22+BY24+BY26+BY30+BY35+BY37+BY41+BY44+BY46+BY49+BY63+BY66+BY69+BY73+BY76+BY78+BY83+BY140+BY147+BY156+BY159+BY161+BY163+BY167+BY169+BY171+BY173+BY178+BY185+BY192+BY201+BY203+BY207+BY212+BY243</f>
        <v>110</v>
      </c>
      <c r="BZ263" s="207">
        <f t="shared" si="734"/>
        <v>2831672.3074199995</v>
      </c>
      <c r="CA263" s="207">
        <f t="shared" si="734"/>
        <v>600</v>
      </c>
      <c r="CB263" s="207">
        <f t="shared" si="734"/>
        <v>20569027.611132003</v>
      </c>
      <c r="CC263" s="207">
        <f t="shared" si="734"/>
        <v>344</v>
      </c>
      <c r="CD263" s="207">
        <f t="shared" si="734"/>
        <v>13267377.016138081</v>
      </c>
      <c r="CE263" s="207">
        <f t="shared" si="734"/>
        <v>120</v>
      </c>
      <c r="CF263" s="207">
        <f t="shared" si="734"/>
        <v>11599223.328</v>
      </c>
      <c r="CG263" s="207">
        <f t="shared" si="734"/>
        <v>10</v>
      </c>
      <c r="CH263" s="207">
        <f t="shared" si="734"/>
        <v>258599.32559999998</v>
      </c>
      <c r="CI263" s="210">
        <f t="shared" si="734"/>
        <v>0</v>
      </c>
      <c r="CJ263" s="210">
        <f t="shared" si="734"/>
        <v>0</v>
      </c>
      <c r="CK263" s="207">
        <f t="shared" si="734"/>
        <v>0</v>
      </c>
      <c r="CL263" s="207">
        <f t="shared" si="734"/>
        <v>0</v>
      </c>
      <c r="CM263" s="210">
        <f t="shared" si="734"/>
        <v>22116</v>
      </c>
      <c r="CN263" s="210">
        <f t="shared" si="734"/>
        <v>1744483637.7928181</v>
      </c>
      <c r="CO263" s="203">
        <v>89953</v>
      </c>
      <c r="CP263" s="203">
        <v>2896957945.7807808</v>
      </c>
      <c r="CQ263" s="204">
        <v>112069</v>
      </c>
      <c r="CR263" s="204">
        <v>4641441583.5735989</v>
      </c>
    </row>
  </sheetData>
  <autoFilter ref="A10:CR263"/>
  <mergeCells count="170">
    <mergeCell ref="E1:G1"/>
    <mergeCell ref="E2:H2"/>
    <mergeCell ref="Y2:Z2"/>
    <mergeCell ref="O4:P4"/>
    <mergeCell ref="Q4:R4"/>
    <mergeCell ref="Y4:Z4"/>
    <mergeCell ref="AQ4:AR4"/>
    <mergeCell ref="AS4:AT4"/>
    <mergeCell ref="AU4:AV4"/>
    <mergeCell ref="AW4:AX4"/>
    <mergeCell ref="AA4:AB4"/>
    <mergeCell ref="AC4:AD4"/>
    <mergeCell ref="AE4:AF4"/>
    <mergeCell ref="AG4:AH4"/>
    <mergeCell ref="AI4:AJ4"/>
    <mergeCell ref="AK4:AL4"/>
    <mergeCell ref="BY4:BZ4"/>
    <mergeCell ref="CA4:CB4"/>
    <mergeCell ref="CC4:CD4"/>
    <mergeCell ref="CE4:CF4"/>
    <mergeCell ref="A5:A8"/>
    <mergeCell ref="B5:B8"/>
    <mergeCell ref="C5:C8"/>
    <mergeCell ref="D5:D8"/>
    <mergeCell ref="E5:E8"/>
    <mergeCell ref="F5:F8"/>
    <mergeCell ref="BK4:BL4"/>
    <mergeCell ref="BO4:BP4"/>
    <mergeCell ref="BQ4:BR4"/>
    <mergeCell ref="BS4:BT4"/>
    <mergeCell ref="BU4:BV4"/>
    <mergeCell ref="BW4:BX4"/>
    <mergeCell ref="AY4:AZ4"/>
    <mergeCell ref="BA4:BB4"/>
    <mergeCell ref="BC4:BD4"/>
    <mergeCell ref="BE4:BF4"/>
    <mergeCell ref="BG4:BH4"/>
    <mergeCell ref="BI4:BJ4"/>
    <mergeCell ref="AM4:AN4"/>
    <mergeCell ref="AO4:AP4"/>
    <mergeCell ref="S5:T5"/>
    <mergeCell ref="U5:V5"/>
    <mergeCell ref="W5:X5"/>
    <mergeCell ref="Y5:Z5"/>
    <mergeCell ref="AA5:AB5"/>
    <mergeCell ref="AC5:AD5"/>
    <mergeCell ref="G5:G8"/>
    <mergeCell ref="H5:H8"/>
    <mergeCell ref="I5:L5"/>
    <mergeCell ref="M5:N5"/>
    <mergeCell ref="O5:P5"/>
    <mergeCell ref="Q5:R5"/>
    <mergeCell ref="I6:L6"/>
    <mergeCell ref="M6:N6"/>
    <mergeCell ref="O6:P6"/>
    <mergeCell ref="Q6:R6"/>
    <mergeCell ref="S6:T6"/>
    <mergeCell ref="U6:V6"/>
    <mergeCell ref="W6:X6"/>
    <mergeCell ref="CA5:CB5"/>
    <mergeCell ref="CC5:CD5"/>
    <mergeCell ref="BO5:BP5"/>
    <mergeCell ref="BQ5:BR5"/>
    <mergeCell ref="BS5:BT5"/>
    <mergeCell ref="BU5:BV5"/>
    <mergeCell ref="BW5:BX5"/>
    <mergeCell ref="BY5:BZ5"/>
    <mergeCell ref="BC5:BD5"/>
    <mergeCell ref="BE5:BF5"/>
    <mergeCell ref="BG5:BH5"/>
    <mergeCell ref="BI5:BJ5"/>
    <mergeCell ref="BK5:BL5"/>
    <mergeCell ref="BM5:BN5"/>
    <mergeCell ref="AQ5:AR5"/>
    <mergeCell ref="AS5:AT5"/>
    <mergeCell ref="AU5:AV5"/>
    <mergeCell ref="Y6:Z6"/>
    <mergeCell ref="AA6:AB6"/>
    <mergeCell ref="AC6:AD6"/>
    <mergeCell ref="AE6:AF6"/>
    <mergeCell ref="AG6:AH6"/>
    <mergeCell ref="AI6:AJ6"/>
    <mergeCell ref="CM5:CN5"/>
    <mergeCell ref="CO5:CP5"/>
    <mergeCell ref="CQ5:CR5"/>
    <mergeCell ref="CE5:CF5"/>
    <mergeCell ref="CG5:CH5"/>
    <mergeCell ref="CI5:CJ5"/>
    <mergeCell ref="CK5:CL5"/>
    <mergeCell ref="AW5:AX5"/>
    <mergeCell ref="AY5:AZ5"/>
    <mergeCell ref="BA5:BB5"/>
    <mergeCell ref="AE5:AF5"/>
    <mergeCell ref="AG5:AH5"/>
    <mergeCell ref="AI5:AJ5"/>
    <mergeCell ref="AK5:AL5"/>
    <mergeCell ref="AM5:AN5"/>
    <mergeCell ref="AO5:AP5"/>
    <mergeCell ref="BA6:BB6"/>
    <mergeCell ref="BC6:BD6"/>
    <mergeCell ref="BE6:BF6"/>
    <mergeCell ref="BG6:BH6"/>
    <mergeCell ref="AK6:AL6"/>
    <mergeCell ref="AM6:AN6"/>
    <mergeCell ref="AO6:AP6"/>
    <mergeCell ref="AQ6:AR6"/>
    <mergeCell ref="AS6:AT6"/>
    <mergeCell ref="AU6:AV6"/>
    <mergeCell ref="CG6:CH6"/>
    <mergeCell ref="CI6:CJ6"/>
    <mergeCell ref="I7:I8"/>
    <mergeCell ref="J7:J8"/>
    <mergeCell ref="K7:K8"/>
    <mergeCell ref="L7:L8"/>
    <mergeCell ref="M7:N7"/>
    <mergeCell ref="O7:P7"/>
    <mergeCell ref="Q7:R7"/>
    <mergeCell ref="S7:T7"/>
    <mergeCell ref="BU6:BV6"/>
    <mergeCell ref="BW6:BX6"/>
    <mergeCell ref="BY6:BZ6"/>
    <mergeCell ref="CA6:CB6"/>
    <mergeCell ref="CC6:CD6"/>
    <mergeCell ref="CE6:CF6"/>
    <mergeCell ref="BI6:BJ6"/>
    <mergeCell ref="BK6:BL6"/>
    <mergeCell ref="BM6:BN6"/>
    <mergeCell ref="BO6:BP6"/>
    <mergeCell ref="BQ6:BR6"/>
    <mergeCell ref="BS6:BT6"/>
    <mergeCell ref="AW6:AX6"/>
    <mergeCell ref="AY6:AZ6"/>
    <mergeCell ref="AG7:AH7"/>
    <mergeCell ref="AI7:AJ7"/>
    <mergeCell ref="AK7:AL7"/>
    <mergeCell ref="AM7:AN7"/>
    <mergeCell ref="AO7:AP7"/>
    <mergeCell ref="AQ7:AR7"/>
    <mergeCell ref="U7:V7"/>
    <mergeCell ref="W7:X7"/>
    <mergeCell ref="Y7:Z7"/>
    <mergeCell ref="AA7:AB7"/>
    <mergeCell ref="AC7:AD7"/>
    <mergeCell ref="AE7:AF7"/>
    <mergeCell ref="BE7:BF7"/>
    <mergeCell ref="BG7:BH7"/>
    <mergeCell ref="BI7:BJ7"/>
    <mergeCell ref="BK7:BL7"/>
    <mergeCell ref="BM7:BN7"/>
    <mergeCell ref="BO7:BP7"/>
    <mergeCell ref="AS7:AT7"/>
    <mergeCell ref="AU7:AV7"/>
    <mergeCell ref="AW7:AX7"/>
    <mergeCell ref="AY7:AZ7"/>
    <mergeCell ref="BA7:BB7"/>
    <mergeCell ref="BC7:BD7"/>
    <mergeCell ref="CO7:CP7"/>
    <mergeCell ref="CQ7:CR7"/>
    <mergeCell ref="CC7:CD7"/>
    <mergeCell ref="CE7:CF7"/>
    <mergeCell ref="CG7:CH7"/>
    <mergeCell ref="CI7:CJ7"/>
    <mergeCell ref="CK7:CL7"/>
    <mergeCell ref="CM7:CN7"/>
    <mergeCell ref="BQ7:BR7"/>
    <mergeCell ref="BS7:BT7"/>
    <mergeCell ref="BU7:BV7"/>
    <mergeCell ref="BW7:BX7"/>
    <mergeCell ref="BY7:BZ7"/>
    <mergeCell ref="CA7:CB7"/>
  </mergeCells>
  <pageMargins left="0" right="0" top="0.78740157480314965" bottom="0" header="0.11811023622047245" footer="0.11811023622047245"/>
  <pageSetup paperSize="9" scale="7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2025-02-05T00:38:12Z</dcterms:created>
  <dcterms:modified xsi:type="dcterms:W3CDTF">2025-02-05T07:01:54Z</dcterms:modified>
</cp:coreProperties>
</file>